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Donji Kraljevec\OneDrive\Radna površina\PREDMETI\excel tablice\fina izvješća\"/>
    </mc:Choice>
  </mc:AlternateContent>
  <xr:revisionPtr revIDLastSave="0" documentId="13_ncr:1_{671C0C08-EC5F-4948-BDE3-2A2081926770}"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E335" i="9"/>
  <c r="B335" i="9" s="1"/>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B286" i="9" s="1"/>
  <c r="M285" i="9"/>
  <c r="L285" i="9"/>
  <c r="F285" i="9"/>
  <c r="B285" i="9" s="1"/>
  <c r="E285" i="9"/>
  <c r="M284" i="9"/>
  <c r="L284" i="9"/>
  <c r="F284" i="9" s="1"/>
  <c r="E284" i="9"/>
  <c r="M283" i="9"/>
  <c r="F283" i="9" s="1"/>
  <c r="B283" i="9" s="1"/>
  <c r="L283" i="9"/>
  <c r="E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B278" i="9" s="1"/>
  <c r="M277" i="9"/>
  <c r="L277" i="9"/>
  <c r="F277" i="9"/>
  <c r="B277" i="9" s="1"/>
  <c r="E277" i="9"/>
  <c r="M276" i="9"/>
  <c r="L276" i="9"/>
  <c r="F276" i="9" s="1"/>
  <c r="E276" i="9"/>
  <c r="M275" i="9"/>
  <c r="F275" i="9" s="1"/>
  <c r="B275" i="9" s="1"/>
  <c r="L275" i="9"/>
  <c r="E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B270" i="9" s="1"/>
  <c r="M269" i="9"/>
  <c r="L269" i="9"/>
  <c r="F269" i="9"/>
  <c r="B269" i="9" s="1"/>
  <c r="E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E246" i="9"/>
  <c r="M245" i="9"/>
  <c r="L245" i="9"/>
  <c r="F245" i="9"/>
  <c r="B245" i="9" s="1"/>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F238" i="9" s="1"/>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E232" i="9"/>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F161" i="9"/>
  <c r="H160" i="9"/>
  <c r="G160" i="9"/>
  <c r="E160" i="9" s="1"/>
  <c r="B160" i="9" s="1"/>
  <c r="F160" i="9"/>
  <c r="H159" i="9"/>
  <c r="E159" i="9" s="1"/>
  <c r="B159" i="9" s="1"/>
  <c r="G159" i="9"/>
  <c r="F159" i="9"/>
  <c r="H158" i="9"/>
  <c r="G158" i="9"/>
  <c r="E158" i="9" s="1"/>
  <c r="B158" i="9" s="1"/>
  <c r="F158" i="9"/>
  <c r="H157" i="9"/>
  <c r="G157" i="9"/>
  <c r="F157" i="9"/>
  <c r="F156" i="9"/>
  <c r="H155" i="9"/>
  <c r="E155" i="9" s="1"/>
  <c r="G155" i="9"/>
  <c r="F155" i="9"/>
  <c r="B155" i="9" s="1"/>
  <c r="H154" i="9"/>
  <c r="G154" i="9"/>
  <c r="E154" i="9" s="1"/>
  <c r="B154" i="9" s="1"/>
  <c r="F154" i="9"/>
  <c r="H153" i="9"/>
  <c r="G153" i="9"/>
  <c r="E153" i="9" s="1"/>
  <c r="B153" i="9" s="1"/>
  <c r="F153" i="9"/>
  <c r="H152" i="9"/>
  <c r="G152" i="9"/>
  <c r="E152" i="9" s="1"/>
  <c r="B152" i="9" s="1"/>
  <c r="F152" i="9"/>
  <c r="H151" i="9"/>
  <c r="E151" i="9" s="1"/>
  <c r="G151" i="9"/>
  <c r="F151" i="9"/>
  <c r="B151" i="9" s="1"/>
  <c r="H150" i="9"/>
  <c r="G150" i="9"/>
  <c r="E150" i="9" s="1"/>
  <c r="B150" i="9" s="1"/>
  <c r="F150" i="9"/>
  <c r="H149" i="9"/>
  <c r="G149" i="9"/>
  <c r="E149" i="9" s="1"/>
  <c r="B149" i="9" s="1"/>
  <c r="F149" i="9"/>
  <c r="H148" i="9"/>
  <c r="G148" i="9"/>
  <c r="E148" i="9" s="1"/>
  <c r="B148" i="9" s="1"/>
  <c r="F148" i="9"/>
  <c r="H147" i="9"/>
  <c r="E147" i="9" s="1"/>
  <c r="G147" i="9"/>
  <c r="F147" i="9"/>
  <c r="B147" i="9"/>
  <c r="H146" i="9"/>
  <c r="G146" i="9"/>
  <c r="E146" i="9" s="1"/>
  <c r="B146" i="9" s="1"/>
  <c r="F146" i="9"/>
  <c r="H145" i="9"/>
  <c r="G145" i="9"/>
  <c r="E145" i="9" s="1"/>
  <c r="B145" i="9" s="1"/>
  <c r="F145" i="9"/>
  <c r="H144" i="9"/>
  <c r="G144" i="9"/>
  <c r="E144" i="9" s="1"/>
  <c r="B144" i="9" s="1"/>
  <c r="F144" i="9"/>
  <c r="H143" i="9"/>
  <c r="E143" i="9" s="1"/>
  <c r="G143" i="9"/>
  <c r="F143" i="9"/>
  <c r="B143" i="9"/>
  <c r="H142" i="9"/>
  <c r="G142" i="9"/>
  <c r="E142" i="9" s="1"/>
  <c r="B142" i="9" s="1"/>
  <c r="F142" i="9"/>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B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F100" i="9"/>
  <c r="B100" i="9"/>
  <c r="H99" i="9"/>
  <c r="G99" i="9"/>
  <c r="F99" i="9"/>
  <c r="E99" i="9"/>
  <c r="B99" i="9" s="1"/>
  <c r="H98" i="9"/>
  <c r="E98" i="9" s="1"/>
  <c r="G98" i="9"/>
  <c r="F98" i="9"/>
  <c r="H97" i="9"/>
  <c r="G97" i="9"/>
  <c r="E97" i="9" s="1"/>
  <c r="B97" i="9" s="1"/>
  <c r="F97" i="9"/>
  <c r="H96" i="9"/>
  <c r="G96" i="9"/>
  <c r="F96" i="9"/>
  <c r="H95" i="9"/>
  <c r="G95" i="9"/>
  <c r="F95" i="9"/>
  <c r="E95" i="9"/>
  <c r="B95" i="9" s="1"/>
  <c r="H94" i="9"/>
  <c r="E94" i="9" s="1"/>
  <c r="B94" i="9" s="1"/>
  <c r="G94" i="9"/>
  <c r="F94" i="9"/>
  <c r="H93" i="9"/>
  <c r="G93" i="9"/>
  <c r="E93" i="9" s="1"/>
  <c r="B93" i="9" s="1"/>
  <c r="F93" i="9"/>
  <c r="H92" i="9"/>
  <c r="G92" i="9"/>
  <c r="E92" i="9" s="1"/>
  <c r="F92" i="9"/>
  <c r="B92" i="9"/>
  <c r="H91" i="9"/>
  <c r="G91" i="9"/>
  <c r="F91" i="9"/>
  <c r="E91" i="9"/>
  <c r="B91" i="9" s="1"/>
  <c r="H90" i="9"/>
  <c r="E90" i="9" s="1"/>
  <c r="G90" i="9"/>
  <c r="F90" i="9"/>
  <c r="H89" i="9"/>
  <c r="G89" i="9"/>
  <c r="E89" i="9" s="1"/>
  <c r="B89" i="9" s="1"/>
  <c r="F89" i="9"/>
  <c r="H88" i="9"/>
  <c r="G88" i="9"/>
  <c r="F88" i="9"/>
  <c r="H87" i="9"/>
  <c r="G87" i="9"/>
  <c r="F87" i="9"/>
  <c r="E87" i="9"/>
  <c r="B87" i="9" s="1"/>
  <c r="H86" i="9"/>
  <c r="E86" i="9" s="1"/>
  <c r="B86" i="9" s="1"/>
  <c r="G86" i="9"/>
  <c r="F86" i="9"/>
  <c r="H85" i="9"/>
  <c r="G85" i="9"/>
  <c r="E85" i="9" s="1"/>
  <c r="B85" i="9" s="1"/>
  <c r="F85" i="9"/>
  <c r="H84" i="9"/>
  <c r="G84" i="9"/>
  <c r="F84" i="9"/>
  <c r="H83" i="9"/>
  <c r="G83" i="9"/>
  <c r="F83" i="9"/>
  <c r="E83" i="9"/>
  <c r="B83" i="9" s="1"/>
  <c r="H82" i="9"/>
  <c r="E82" i="9" s="1"/>
  <c r="G82" i="9"/>
  <c r="F82" i="9"/>
  <c r="H81" i="9"/>
  <c r="G81" i="9"/>
  <c r="F81" i="9"/>
  <c r="H80" i="9"/>
  <c r="G80" i="9"/>
  <c r="F80" i="9"/>
  <c r="H79" i="9"/>
  <c r="G79" i="9"/>
  <c r="F79" i="9"/>
  <c r="E79" i="9"/>
  <c r="B79" i="9" s="1"/>
  <c r="H78" i="9"/>
  <c r="E78" i="9" s="1"/>
  <c r="B78" i="9" s="1"/>
  <c r="G78" i="9"/>
  <c r="F78" i="9"/>
  <c r="H77" i="9"/>
  <c r="G77" i="9"/>
  <c r="E77" i="9" s="1"/>
  <c r="B77" i="9" s="1"/>
  <c r="F77" i="9"/>
  <c r="H76" i="9"/>
  <c r="G76" i="9"/>
  <c r="E76" i="9" s="1"/>
  <c r="F76" i="9"/>
  <c r="B76" i="9"/>
  <c r="H75" i="9"/>
  <c r="G75" i="9"/>
  <c r="F75" i="9"/>
  <c r="E75" i="9"/>
  <c r="B75" i="9" s="1"/>
  <c r="H74" i="9"/>
  <c r="E74" i="9" s="1"/>
  <c r="G74" i="9"/>
  <c r="F74" i="9"/>
  <c r="H73" i="9"/>
  <c r="G73" i="9"/>
  <c r="E73" i="9" s="1"/>
  <c r="B73" i="9" s="1"/>
  <c r="F73" i="9"/>
  <c r="H72" i="9"/>
  <c r="G72" i="9"/>
  <c r="F72" i="9"/>
  <c r="H71" i="9"/>
  <c r="G71" i="9"/>
  <c r="F71" i="9"/>
  <c r="E71" i="9"/>
  <c r="B71" i="9" s="1"/>
  <c r="H70" i="9"/>
  <c r="E70" i="9" s="1"/>
  <c r="B70" i="9" s="1"/>
  <c r="G70" i="9"/>
  <c r="F70" i="9"/>
  <c r="H69" i="9"/>
  <c r="G69" i="9"/>
  <c r="F69" i="9"/>
  <c r="H68" i="9"/>
  <c r="G68" i="9"/>
  <c r="F68" i="9"/>
  <c r="H67" i="9"/>
  <c r="G67" i="9"/>
  <c r="F67" i="9"/>
  <c r="E67" i="9"/>
  <c r="B67" i="9" s="1"/>
  <c r="H66" i="9"/>
  <c r="E66" i="9" s="1"/>
  <c r="G66" i="9"/>
  <c r="F66" i="9"/>
  <c r="B66" i="9" s="1"/>
  <c r="H65" i="9"/>
  <c r="G65" i="9"/>
  <c r="F65" i="9"/>
  <c r="E65" i="9"/>
  <c r="B65" i="9" s="1"/>
  <c r="H64" i="9"/>
  <c r="G64" i="9"/>
  <c r="E64" i="9" s="1"/>
  <c r="F64" i="9"/>
  <c r="B64" i="9" s="1"/>
  <c r="H63" i="9"/>
  <c r="G63" i="9"/>
  <c r="F63" i="9"/>
  <c r="E63" i="9"/>
  <c r="B63" i="9" s="1"/>
  <c r="H62" i="9"/>
  <c r="E62" i="9" s="1"/>
  <c r="G62" i="9"/>
  <c r="F62" i="9"/>
  <c r="B62" i="9" s="1"/>
  <c r="H61" i="9"/>
  <c r="G61" i="9"/>
  <c r="F61" i="9"/>
  <c r="E61" i="9"/>
  <c r="B61" i="9" s="1"/>
  <c r="H60" i="9"/>
  <c r="G60" i="9"/>
  <c r="E60" i="9" s="1"/>
  <c r="F60" i="9"/>
  <c r="B60" i="9" s="1"/>
  <c r="H59" i="9"/>
  <c r="G59" i="9"/>
  <c r="F59" i="9"/>
  <c r="E59" i="9"/>
  <c r="B59" i="9" s="1"/>
  <c r="H58" i="9"/>
  <c r="E58" i="9" s="1"/>
  <c r="G58" i="9"/>
  <c r="F58" i="9"/>
  <c r="B58" i="9" s="1"/>
  <c r="H57" i="9"/>
  <c r="E57" i="9" s="1"/>
  <c r="B57" i="9" s="1"/>
  <c r="G57" i="9"/>
  <c r="F57" i="9"/>
  <c r="H56" i="9"/>
  <c r="G56" i="9"/>
  <c r="F56" i="9"/>
  <c r="H55" i="9"/>
  <c r="G55" i="9"/>
  <c r="F55" i="9"/>
  <c r="E55" i="9"/>
  <c r="B55" i="9" s="1"/>
  <c r="H54" i="9"/>
  <c r="E54" i="9" s="1"/>
  <c r="B54" i="9" s="1"/>
  <c r="G54" i="9"/>
  <c r="F54" i="9"/>
  <c r="H53" i="9"/>
  <c r="G53" i="9"/>
  <c r="E53" i="9" s="1"/>
  <c r="B53" i="9" s="1"/>
  <c r="F53" i="9"/>
  <c r="H52" i="9"/>
  <c r="G52" i="9"/>
  <c r="F52" i="9"/>
  <c r="H51" i="9"/>
  <c r="G51" i="9"/>
  <c r="F51" i="9"/>
  <c r="H50" i="9"/>
  <c r="E50" i="9" s="1"/>
  <c r="B50" i="9" s="1"/>
  <c r="G50" i="9"/>
  <c r="F50" i="9"/>
  <c r="H49" i="9"/>
  <c r="E49" i="9" s="1"/>
  <c r="G49" i="9"/>
  <c r="F49" i="9"/>
  <c r="H48" i="9"/>
  <c r="G48" i="9"/>
  <c r="F48" i="9"/>
  <c r="H47" i="9"/>
  <c r="G47" i="9"/>
  <c r="F47" i="9"/>
  <c r="E47" i="9"/>
  <c r="B47" i="9" s="1"/>
  <c r="H46" i="9"/>
  <c r="E46" i="9" s="1"/>
  <c r="B46" i="9" s="1"/>
  <c r="G46" i="9"/>
  <c r="F46" i="9"/>
  <c r="H45" i="9"/>
  <c r="G45" i="9"/>
  <c r="E45" i="9" s="1"/>
  <c r="B45" i="9" s="1"/>
  <c r="F45" i="9"/>
  <c r="H44" i="9"/>
  <c r="G44" i="9"/>
  <c r="F44" i="9"/>
  <c r="H43" i="9"/>
  <c r="G43" i="9"/>
  <c r="F43" i="9"/>
  <c r="H42" i="9"/>
  <c r="G42" i="9"/>
  <c r="F42" i="9"/>
  <c r="E42" i="9"/>
  <c r="B42" i="9" s="1"/>
  <c r="H41" i="9"/>
  <c r="G41" i="9"/>
  <c r="F41" i="9"/>
  <c r="E41" i="9"/>
  <c r="H40" i="9"/>
  <c r="G40" i="9"/>
  <c r="E40" i="9" s="1"/>
  <c r="F40" i="9"/>
  <c r="B40" i="9" s="1"/>
  <c r="H39" i="9"/>
  <c r="E39" i="9" s="1"/>
  <c r="B39" i="9" s="1"/>
  <c r="G39" i="9"/>
  <c r="F39" i="9"/>
  <c r="H38" i="9"/>
  <c r="E38" i="9" s="1"/>
  <c r="B38" i="9" s="1"/>
  <c r="G38" i="9"/>
  <c r="F38" i="9"/>
  <c r="H37" i="9"/>
  <c r="G37" i="9"/>
  <c r="F37" i="9"/>
  <c r="H36" i="9"/>
  <c r="G36" i="9"/>
  <c r="F36" i="9"/>
  <c r="H35" i="9"/>
  <c r="G35" i="9"/>
  <c r="F35" i="9"/>
  <c r="H34" i="9"/>
  <c r="G34" i="9"/>
  <c r="F34" i="9"/>
  <c r="E34" i="9"/>
  <c r="B34" i="9" s="1"/>
  <c r="H33" i="9"/>
  <c r="E33" i="9" s="1"/>
  <c r="G33" i="9"/>
  <c r="F33" i="9"/>
  <c r="H32" i="9"/>
  <c r="G32" i="9"/>
  <c r="E32" i="9" s="1"/>
  <c r="F32" i="9"/>
  <c r="B32" i="9" s="1"/>
  <c r="H31" i="9"/>
  <c r="G31" i="9"/>
  <c r="F31" i="9"/>
  <c r="H30" i="9"/>
  <c r="E30" i="9" s="1"/>
  <c r="B30" i="9" s="1"/>
  <c r="G30" i="9"/>
  <c r="F30" i="9"/>
  <c r="H29" i="9"/>
  <c r="G29" i="9"/>
  <c r="E29" i="9" s="1"/>
  <c r="B29" i="9" s="1"/>
  <c r="F29" i="9"/>
  <c r="H28" i="9"/>
  <c r="G28" i="9"/>
  <c r="F28" i="9"/>
  <c r="H27" i="9"/>
  <c r="G27" i="9"/>
  <c r="F27" i="9"/>
  <c r="H26" i="9"/>
  <c r="G26" i="9"/>
  <c r="F26" i="9"/>
  <c r="E26" i="9"/>
  <c r="B26" i="9" s="1"/>
  <c r="H25" i="9"/>
  <c r="E25" i="9" s="1"/>
  <c r="G25" i="9"/>
  <c r="F25" i="9"/>
  <c r="F24" i="9"/>
  <c r="F4" i="9"/>
  <c r="O3" i="9"/>
  <c r="G296" i="9" s="1"/>
  <c r="E296" i="9" s="1"/>
  <c r="I3" i="9"/>
  <c r="G215" i="9" s="1"/>
  <c r="E215" i="9" s="1"/>
  <c r="B215" i="9" s="1"/>
  <c r="H3" i="9"/>
  <c r="G3" i="9"/>
  <c r="D104" i="8"/>
  <c r="I41" i="3" s="1"/>
  <c r="D97" i="8"/>
  <c r="C1674" i="1" s="1"/>
  <c r="H1674" i="1" s="1"/>
  <c r="D92" i="8"/>
  <c r="D87" i="8"/>
  <c r="D82" i="8"/>
  <c r="D77" i="8"/>
  <c r="C1654" i="1" s="1"/>
  <c r="D72" i="8"/>
  <c r="D67" i="8"/>
  <c r="D62" i="8"/>
  <c r="D57" i="8"/>
  <c r="C1634" i="1" s="1"/>
  <c r="D52" i="8"/>
  <c r="D46" i="8"/>
  <c r="D37" i="8"/>
  <c r="D27" i="8"/>
  <c r="D25" i="8" s="1"/>
  <c r="C1602" i="1" s="1"/>
  <c r="D18" i="8"/>
  <c r="D8" i="8"/>
  <c r="C1585" i="1" s="1"/>
  <c r="G1585" i="1" s="1"/>
  <c r="E44" i="7"/>
  <c r="I36" i="3" s="1"/>
  <c r="D44" i="7"/>
  <c r="E39" i="7"/>
  <c r="D39" i="7"/>
  <c r="E38" i="7"/>
  <c r="I35" i="3" s="1"/>
  <c r="D38" i="7"/>
  <c r="E30" i="7"/>
  <c r="D30" i="7"/>
  <c r="E23" i="7"/>
  <c r="E22" i="7" s="1"/>
  <c r="I34" i="3" s="1"/>
  <c r="D23" i="7"/>
  <c r="D22" i="7" s="1"/>
  <c r="H34" i="3" s="1"/>
  <c r="E14" i="7"/>
  <c r="D14" i="7"/>
  <c r="E7" i="7"/>
  <c r="E6" i="7" s="1"/>
  <c r="D1539" i="1" s="1"/>
  <c r="D7" i="7"/>
  <c r="D6" i="7"/>
  <c r="F140" i="6"/>
  <c r="F139" i="6"/>
  <c r="F138" i="6"/>
  <c r="F137" i="6"/>
  <c r="F136" i="6"/>
  <c r="F135" i="6"/>
  <c r="F134" i="6"/>
  <c r="F133" i="6"/>
  <c r="F132" i="6"/>
  <c r="F131" i="6"/>
  <c r="F130" i="6"/>
  <c r="E130" i="6"/>
  <c r="D130" i="6"/>
  <c r="D129" i="6" s="1"/>
  <c r="E129" i="6"/>
  <c r="D1525" i="1" s="1"/>
  <c r="G1525" i="1" s="1"/>
  <c r="F128" i="6"/>
  <c r="F127" i="6"/>
  <c r="F126" i="6"/>
  <c r="F125" i="6"/>
  <c r="F124" i="6"/>
  <c r="F123" i="6"/>
  <c r="E122" i="6"/>
  <c r="F122" i="6" s="1"/>
  <c r="D122" i="6"/>
  <c r="F121" i="6"/>
  <c r="F120" i="6"/>
  <c r="F119" i="6"/>
  <c r="E118" i="6"/>
  <c r="D118" i="6"/>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1478" i="1" s="1"/>
  <c r="G1478" i="1" s="1"/>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I28" i="3" s="1"/>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D1281" i="1" s="1"/>
  <c r="D277" i="5"/>
  <c r="C1281" i="1" s="1"/>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5" i="5"/>
  <c r="F54" i="5"/>
  <c r="F53" i="5"/>
  <c r="F52" i="5"/>
  <c r="E52" i="5"/>
  <c r="D1057" i="1" s="1"/>
  <c r="H1057" i="1" s="1"/>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1034" i="1" s="1"/>
  <c r="H1034" i="1" s="1"/>
  <c r="D29" i="5"/>
  <c r="F28" i="5"/>
  <c r="F27" i="5"/>
  <c r="F26" i="5"/>
  <c r="F25" i="5"/>
  <c r="F24" i="5"/>
  <c r="F23" i="5"/>
  <c r="F22" i="5"/>
  <c r="F21" i="5"/>
  <c r="F20" i="5"/>
  <c r="E19" i="5"/>
  <c r="D19" i="5"/>
  <c r="F18" i="5"/>
  <c r="F17" i="5"/>
  <c r="F16" i="5"/>
  <c r="F15" i="5"/>
  <c r="F14" i="5"/>
  <c r="E13" i="5"/>
  <c r="D1018" i="1" s="1"/>
  <c r="H1018" i="1" s="1"/>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C423" i="1" s="1"/>
  <c r="E427" i="4"/>
  <c r="D427" i="4"/>
  <c r="C422" i="1" s="1"/>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E366" i="4"/>
  <c r="D366" i="4"/>
  <c r="F366" i="4" s="1"/>
  <c r="F365" i="4"/>
  <c r="F364" i="4"/>
  <c r="F363" i="4"/>
  <c r="E362" i="4"/>
  <c r="D362"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7" i="4"/>
  <c r="F276" i="4"/>
  <c r="F275" i="4"/>
  <c r="E274" i="4"/>
  <c r="D274" i="4"/>
  <c r="F272" i="4"/>
  <c r="F271" i="4"/>
  <c r="F270" i="4"/>
  <c r="E269" i="4"/>
  <c r="D269" i="4"/>
  <c r="F268" i="4"/>
  <c r="F267" i="4"/>
  <c r="F266" i="4"/>
  <c r="F265" i="4"/>
  <c r="F264" i="4"/>
  <c r="E263" i="4"/>
  <c r="D259" i="1" s="1"/>
  <c r="D263" i="4"/>
  <c r="F261" i="4"/>
  <c r="F260" i="4"/>
  <c r="F259" i="4"/>
  <c r="F258" i="4"/>
  <c r="F257" i="4"/>
  <c r="E257" i="4"/>
  <c r="D257" i="4"/>
  <c r="F256" i="4"/>
  <c r="F255" i="4"/>
  <c r="F254" i="4"/>
  <c r="E254" i="4"/>
  <c r="D254" i="4"/>
  <c r="F253" i="4"/>
  <c r="F252" i="4"/>
  <c r="F251" i="4"/>
  <c r="E250" i="4"/>
  <c r="D246" i="1" s="1"/>
  <c r="H246" i="1" s="1"/>
  <c r="D250" i="4"/>
  <c r="F249" i="4"/>
  <c r="F248" i="4"/>
  <c r="F247" i="4"/>
  <c r="E246" i="4"/>
  <c r="D242" i="1"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1" i="1" s="1"/>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E141" i="4"/>
  <c r="D141" i="4"/>
  <c r="D140" i="4"/>
  <c r="F139" i="4"/>
  <c r="F138" i="4"/>
  <c r="F137" i="4"/>
  <c r="F136" i="4"/>
  <c r="E135" i="4"/>
  <c r="E134" i="4" s="1"/>
  <c r="D135" i="4"/>
  <c r="F133" i="4"/>
  <c r="F132" i="4"/>
  <c r="F131" i="4"/>
  <c r="F130" i="4"/>
  <c r="F129" i="4"/>
  <c r="E129" i="4"/>
  <c r="E125" i="4" s="1"/>
  <c r="D129" i="4"/>
  <c r="F128" i="4"/>
  <c r="F127" i="4"/>
  <c r="F126" i="4"/>
  <c r="E126" i="4"/>
  <c r="D126" i="4"/>
  <c r="D125" i="4" s="1"/>
  <c r="F125" i="4" s="1"/>
  <c r="F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0" i="1" s="1"/>
  <c r="D74" i="4"/>
  <c r="F74" i="4" s="1"/>
  <c r="F73" i="4"/>
  <c r="F72" i="4"/>
  <c r="F71" i="4"/>
  <c r="E71" i="4"/>
  <c r="D71" i="4"/>
  <c r="F70" i="4"/>
  <c r="F69" i="4"/>
  <c r="F68" i="4"/>
  <c r="E68" i="4"/>
  <c r="D68" i="4"/>
  <c r="F67" i="4"/>
  <c r="F66" i="4"/>
  <c r="F65" i="4"/>
  <c r="E64" i="4"/>
  <c r="D64" i="4"/>
  <c r="F64" i="4" s="1"/>
  <c r="F63" i="4"/>
  <c r="F62" i="4"/>
  <c r="F61" i="4"/>
  <c r="E61" i="4"/>
  <c r="D57" i="1" s="1"/>
  <c r="H57" i="1" s="1"/>
  <c r="D61" i="4"/>
  <c r="F60" i="4"/>
  <c r="F59" i="4"/>
  <c r="E58" i="4"/>
  <c r="F58" i="4" s="1"/>
  <c r="D58" i="4"/>
  <c r="F57" i="4"/>
  <c r="F56" i="4"/>
  <c r="F55" i="4"/>
  <c r="F54" i="4"/>
  <c r="E53" i="4"/>
  <c r="F53"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G1683" i="1" s="1"/>
  <c r="G1682" i="1"/>
  <c r="C1682" i="1"/>
  <c r="H1682" i="1" s="1"/>
  <c r="H1680" i="1"/>
  <c r="G1680" i="1"/>
  <c r="C1680" i="1"/>
  <c r="H1679" i="1"/>
  <c r="C1679" i="1"/>
  <c r="G1679" i="1" s="1"/>
  <c r="G1678" i="1"/>
  <c r="C1678" i="1"/>
  <c r="H1678" i="1" s="1"/>
  <c r="H1677" i="1"/>
  <c r="C1677" i="1"/>
  <c r="G1677" i="1" s="1"/>
  <c r="H1676" i="1"/>
  <c r="G1676" i="1"/>
  <c r="C1676" i="1"/>
  <c r="C1675" i="1"/>
  <c r="G1675" i="1" s="1"/>
  <c r="H1673" i="1"/>
  <c r="C1673" i="1"/>
  <c r="G1673" i="1" s="1"/>
  <c r="H1672" i="1"/>
  <c r="G1672" i="1"/>
  <c r="C1672" i="1"/>
  <c r="C1671" i="1"/>
  <c r="G1671" i="1" s="1"/>
  <c r="G1670" i="1"/>
  <c r="C1670" i="1"/>
  <c r="H1670" i="1" s="1"/>
  <c r="C1669" i="1"/>
  <c r="G1669" i="1" s="1"/>
  <c r="H1668" i="1"/>
  <c r="G1668" i="1"/>
  <c r="C1668" i="1"/>
  <c r="C1667" i="1"/>
  <c r="G1666" i="1"/>
  <c r="C1666" i="1"/>
  <c r="H1666" i="1" s="1"/>
  <c r="C1665" i="1"/>
  <c r="H1664" i="1"/>
  <c r="G1664" i="1"/>
  <c r="C1664" i="1"/>
  <c r="H1663" i="1"/>
  <c r="C1663" i="1"/>
  <c r="G1663" i="1" s="1"/>
  <c r="G1662" i="1"/>
  <c r="C1662" i="1"/>
  <c r="H1662" i="1" s="1"/>
  <c r="H1661" i="1"/>
  <c r="C1661" i="1"/>
  <c r="G1661" i="1" s="1"/>
  <c r="H1660" i="1"/>
  <c r="G1660" i="1"/>
  <c r="C1660" i="1"/>
  <c r="H1659" i="1"/>
  <c r="C1659" i="1"/>
  <c r="G1659" i="1" s="1"/>
  <c r="G1658" i="1"/>
  <c r="C1658" i="1"/>
  <c r="H1658" i="1" s="1"/>
  <c r="H1657" i="1"/>
  <c r="C1657" i="1"/>
  <c r="G1657" i="1" s="1"/>
  <c r="H1656" i="1"/>
  <c r="G1656" i="1"/>
  <c r="C1656" i="1"/>
  <c r="C1655" i="1"/>
  <c r="G1655" i="1" s="1"/>
  <c r="H1653" i="1"/>
  <c r="C1653" i="1"/>
  <c r="G1653" i="1" s="1"/>
  <c r="H1652" i="1"/>
  <c r="G1652" i="1"/>
  <c r="C1652" i="1"/>
  <c r="C1651" i="1"/>
  <c r="G1651" i="1" s="1"/>
  <c r="G1650" i="1"/>
  <c r="C1650" i="1"/>
  <c r="H1650" i="1" s="1"/>
  <c r="C1649" i="1"/>
  <c r="G1649" i="1" s="1"/>
  <c r="H1648" i="1"/>
  <c r="G1648" i="1"/>
  <c r="C1648" i="1"/>
  <c r="H1647" i="1"/>
  <c r="G1647" i="1"/>
  <c r="C1647" i="1"/>
  <c r="C1646" i="1"/>
  <c r="H1646" i="1" s="1"/>
  <c r="H1645" i="1"/>
  <c r="C1645" i="1"/>
  <c r="G1645" i="1" s="1"/>
  <c r="H1644" i="1"/>
  <c r="G1644" i="1"/>
  <c r="C1644" i="1"/>
  <c r="C1643" i="1"/>
  <c r="H1643" i="1" s="1"/>
  <c r="G1642" i="1"/>
  <c r="C1642" i="1"/>
  <c r="H1642" i="1" s="1"/>
  <c r="C1641" i="1"/>
  <c r="G1641" i="1" s="1"/>
  <c r="H1640" i="1"/>
  <c r="G1640" i="1"/>
  <c r="C1640" i="1"/>
  <c r="H1639" i="1"/>
  <c r="G1639" i="1"/>
  <c r="C1639" i="1"/>
  <c r="C1638" i="1"/>
  <c r="H1638" i="1" s="1"/>
  <c r="H1637" i="1"/>
  <c r="C1637" i="1"/>
  <c r="G1637" i="1" s="1"/>
  <c r="H1636" i="1"/>
  <c r="G1636" i="1"/>
  <c r="C1636" i="1"/>
  <c r="C1635" i="1"/>
  <c r="H1635" i="1" s="1"/>
  <c r="C1633" i="1"/>
  <c r="G1633" i="1" s="1"/>
  <c r="H1632" i="1"/>
  <c r="G1632" i="1"/>
  <c r="C1632" i="1"/>
  <c r="H1631" i="1"/>
  <c r="G1631" i="1"/>
  <c r="C1631" i="1"/>
  <c r="C1630" i="1"/>
  <c r="H1630" i="1" s="1"/>
  <c r="H1629" i="1"/>
  <c r="C1629" i="1"/>
  <c r="G1629" i="1" s="1"/>
  <c r="H1627" i="1"/>
  <c r="G1627" i="1"/>
  <c r="C1627" i="1"/>
  <c r="C1626" i="1"/>
  <c r="H1625" i="1"/>
  <c r="C1625" i="1"/>
  <c r="G1625" i="1" s="1"/>
  <c r="H1624" i="1"/>
  <c r="G1624" i="1"/>
  <c r="C1624" i="1"/>
  <c r="C1623" i="1"/>
  <c r="H1620" i="1"/>
  <c r="G1620" i="1"/>
  <c r="C1620" i="1"/>
  <c r="H1619" i="1"/>
  <c r="G1619" i="1"/>
  <c r="C1619" i="1"/>
  <c r="C1618" i="1"/>
  <c r="H1617" i="1"/>
  <c r="C1617" i="1"/>
  <c r="G1617" i="1" s="1"/>
  <c r="H1616" i="1"/>
  <c r="G1616" i="1"/>
  <c r="C1616" i="1"/>
  <c r="C1615" i="1"/>
  <c r="G1614" i="1"/>
  <c r="C1614" i="1"/>
  <c r="H1614" i="1" s="1"/>
  <c r="C1613" i="1"/>
  <c r="H1612" i="1"/>
  <c r="G1612" i="1"/>
  <c r="C1612" i="1"/>
  <c r="H1611" i="1"/>
  <c r="C1611" i="1"/>
  <c r="G1611" i="1" s="1"/>
  <c r="C1610" i="1"/>
  <c r="H1609" i="1"/>
  <c r="C1609" i="1"/>
  <c r="G1609" i="1" s="1"/>
  <c r="C1608" i="1"/>
  <c r="H1608" i="1" s="1"/>
  <c r="C1607" i="1"/>
  <c r="G1606" i="1"/>
  <c r="C1606" i="1"/>
  <c r="H1606" i="1" s="1"/>
  <c r="C1605" i="1"/>
  <c r="H1603" i="1"/>
  <c r="G1603" i="1"/>
  <c r="C1603" i="1"/>
  <c r="C1601" i="1"/>
  <c r="G1601" i="1" s="1"/>
  <c r="H1600" i="1"/>
  <c r="G1600" i="1"/>
  <c r="C1600" i="1"/>
  <c r="C1599" i="1"/>
  <c r="G1598" i="1"/>
  <c r="C1598" i="1"/>
  <c r="H1598" i="1" s="1"/>
  <c r="C1597" i="1"/>
  <c r="H1596" i="1"/>
  <c r="G1596" i="1"/>
  <c r="C1596" i="1"/>
  <c r="H1595" i="1"/>
  <c r="G1595" i="1"/>
  <c r="C1595" i="1"/>
  <c r="C1594" i="1"/>
  <c r="H1593" i="1"/>
  <c r="C1593" i="1"/>
  <c r="G1593" i="1" s="1"/>
  <c r="H1592" i="1"/>
  <c r="C1592" i="1"/>
  <c r="G1592" i="1" s="1"/>
  <c r="C1591" i="1"/>
  <c r="G1590" i="1"/>
  <c r="C1590" i="1"/>
  <c r="H1590" i="1" s="1"/>
  <c r="C1589" i="1"/>
  <c r="C1588" i="1"/>
  <c r="H1588" i="1" s="1"/>
  <c r="C1587" i="1"/>
  <c r="H1587" i="1" s="1"/>
  <c r="C1586" i="1"/>
  <c r="H1584" i="1"/>
  <c r="G1584" i="1"/>
  <c r="C1584" i="1"/>
  <c r="G1582" i="1"/>
  <c r="C1582" i="1"/>
  <c r="J1581" i="1"/>
  <c r="H1581" i="1"/>
  <c r="G1581" i="1"/>
  <c r="D1581" i="1"/>
  <c r="C1581" i="1"/>
  <c r="J1580" i="1"/>
  <c r="D1580" i="1"/>
  <c r="C1580" i="1"/>
  <c r="D1579" i="1"/>
  <c r="C1579" i="1"/>
  <c r="H1578" i="1"/>
  <c r="D1578" i="1"/>
  <c r="C1578" i="1"/>
  <c r="D1577" i="1"/>
  <c r="H1577" i="1" s="1"/>
  <c r="C1577" i="1"/>
  <c r="H1576" i="1"/>
  <c r="G1576" i="1"/>
  <c r="I1576" i="1" s="1"/>
  <c r="D1576" i="1"/>
  <c r="J1576" i="1" s="1"/>
  <c r="C1576" i="1"/>
  <c r="D1575" i="1"/>
  <c r="C1575" i="1"/>
  <c r="G1575" i="1" s="1"/>
  <c r="J1574" i="1"/>
  <c r="D1574" i="1"/>
  <c r="H1574" i="1" s="1"/>
  <c r="C1574" i="1"/>
  <c r="D1573" i="1"/>
  <c r="H1573" i="1" s="1"/>
  <c r="C1573" i="1"/>
  <c r="D1572" i="1"/>
  <c r="C1572" i="1"/>
  <c r="D1571" i="1"/>
  <c r="C1571" i="1"/>
  <c r="G1571" i="1" s="1"/>
  <c r="J1570" i="1"/>
  <c r="D1570" i="1"/>
  <c r="H1570" i="1" s="1"/>
  <c r="C1570" i="1"/>
  <c r="D1569" i="1"/>
  <c r="H1569" i="1" s="1"/>
  <c r="C1569" i="1"/>
  <c r="H1568" i="1"/>
  <c r="G1568" i="1"/>
  <c r="I1568" i="1" s="1"/>
  <c r="D1568" i="1"/>
  <c r="J1568" i="1" s="1"/>
  <c r="C1568" i="1"/>
  <c r="D1567" i="1"/>
  <c r="C1567" i="1"/>
  <c r="G1567" i="1" s="1"/>
  <c r="J1566" i="1"/>
  <c r="D1566" i="1"/>
  <c r="H1566" i="1" s="1"/>
  <c r="C1566" i="1"/>
  <c r="D1565" i="1"/>
  <c r="H1565" i="1" s="1"/>
  <c r="C1565" i="1"/>
  <c r="H1564" i="1"/>
  <c r="G1564" i="1"/>
  <c r="I1564" i="1" s="1"/>
  <c r="D1564" i="1"/>
  <c r="J1564" i="1" s="1"/>
  <c r="C1564" i="1"/>
  <c r="H1563" i="1"/>
  <c r="G1563" i="1"/>
  <c r="D1563" i="1"/>
  <c r="C1563" i="1"/>
  <c r="D1562" i="1"/>
  <c r="C1562" i="1"/>
  <c r="G1562" i="1" s="1"/>
  <c r="J1561" i="1"/>
  <c r="D1561" i="1"/>
  <c r="H1561" i="1" s="1"/>
  <c r="C1561" i="1"/>
  <c r="D1560" i="1"/>
  <c r="H1560" i="1" s="1"/>
  <c r="C1560" i="1"/>
  <c r="H1559" i="1"/>
  <c r="G1559" i="1"/>
  <c r="I1559" i="1" s="1"/>
  <c r="D1559" i="1"/>
  <c r="J1559" i="1" s="1"/>
  <c r="C1559" i="1"/>
  <c r="D1558" i="1"/>
  <c r="C1558" i="1"/>
  <c r="G1558" i="1" s="1"/>
  <c r="D1557" i="1"/>
  <c r="C1557" i="1"/>
  <c r="D1556" i="1"/>
  <c r="C1556" i="1"/>
  <c r="D1555" i="1"/>
  <c r="C1555" i="1"/>
  <c r="D1554" i="1"/>
  <c r="H1554" i="1" s="1"/>
  <c r="C1554" i="1"/>
  <c r="H1553" i="1"/>
  <c r="G1553" i="1"/>
  <c r="I1553" i="1" s="1"/>
  <c r="D1553" i="1"/>
  <c r="J1553" i="1" s="1"/>
  <c r="C1553" i="1"/>
  <c r="D1552" i="1"/>
  <c r="C1552" i="1"/>
  <c r="G1552" i="1" s="1"/>
  <c r="J1551" i="1"/>
  <c r="D1551" i="1"/>
  <c r="H1551" i="1" s="1"/>
  <c r="C1551" i="1"/>
  <c r="D1550" i="1"/>
  <c r="H1550" i="1" s="1"/>
  <c r="C1550" i="1"/>
  <c r="H1549" i="1"/>
  <c r="G1549" i="1"/>
  <c r="I1549" i="1" s="1"/>
  <c r="D1549" i="1"/>
  <c r="J1549" i="1" s="1"/>
  <c r="C1549" i="1"/>
  <c r="D1548" i="1"/>
  <c r="C1548" i="1"/>
  <c r="G1548" i="1" s="1"/>
  <c r="J1547" i="1"/>
  <c r="D1547" i="1"/>
  <c r="C1547" i="1"/>
  <c r="H1547" i="1" s="1"/>
  <c r="D1546" i="1"/>
  <c r="C1546" i="1"/>
  <c r="D1545" i="1"/>
  <c r="G1545" i="1" s="1"/>
  <c r="C1545" i="1"/>
  <c r="H1544" i="1"/>
  <c r="G1544" i="1"/>
  <c r="I1544" i="1" s="1"/>
  <c r="D1544" i="1"/>
  <c r="C1544" i="1"/>
  <c r="J1544" i="1" s="1"/>
  <c r="D1543" i="1"/>
  <c r="C1543" i="1"/>
  <c r="H1543" i="1" s="1"/>
  <c r="D1542" i="1"/>
  <c r="C1542" i="1"/>
  <c r="D1541" i="1"/>
  <c r="G1541" i="1" s="1"/>
  <c r="C1541" i="1"/>
  <c r="D1540" i="1"/>
  <c r="C1540" i="1"/>
  <c r="C1539" i="1"/>
  <c r="D1536" i="1"/>
  <c r="C1536" i="1"/>
  <c r="D1535" i="1"/>
  <c r="C1535" i="1"/>
  <c r="H1535" i="1" s="1"/>
  <c r="G1534" i="1"/>
  <c r="D1534" i="1"/>
  <c r="C1534" i="1"/>
  <c r="D1533" i="1"/>
  <c r="G1533" i="1" s="1"/>
  <c r="C1533" i="1"/>
  <c r="D1532" i="1"/>
  <c r="C1532" i="1"/>
  <c r="D1531" i="1"/>
  <c r="C1531" i="1"/>
  <c r="H1531" i="1" s="1"/>
  <c r="G1530" i="1"/>
  <c r="D1530" i="1"/>
  <c r="C1530" i="1"/>
  <c r="D1529" i="1"/>
  <c r="G1529" i="1" s="1"/>
  <c r="C1529" i="1"/>
  <c r="D1528" i="1"/>
  <c r="C1528" i="1"/>
  <c r="D1527" i="1"/>
  <c r="C1527" i="1"/>
  <c r="H1527" i="1" s="1"/>
  <c r="G1526" i="1"/>
  <c r="D1526" i="1"/>
  <c r="C1526" i="1"/>
  <c r="C1525" i="1"/>
  <c r="D1524" i="1"/>
  <c r="C1524" i="1"/>
  <c r="D1523" i="1"/>
  <c r="C1523" i="1"/>
  <c r="H1523" i="1" s="1"/>
  <c r="G1522" i="1"/>
  <c r="D1522" i="1"/>
  <c r="C1522" i="1"/>
  <c r="D1521" i="1"/>
  <c r="G1521" i="1" s="1"/>
  <c r="C1521" i="1"/>
  <c r="D1520" i="1"/>
  <c r="C1520" i="1"/>
  <c r="D1519" i="1"/>
  <c r="C1519" i="1"/>
  <c r="D1518" i="1"/>
  <c r="G1518" i="1" s="1"/>
  <c r="C1518" i="1"/>
  <c r="G1517" i="1"/>
  <c r="D1517" i="1"/>
  <c r="C1517" i="1"/>
  <c r="D1516" i="1"/>
  <c r="C1516" i="1"/>
  <c r="D1515" i="1"/>
  <c r="C1515" i="1"/>
  <c r="G1514" i="1"/>
  <c r="D1514" i="1"/>
  <c r="C1514" i="1"/>
  <c r="D1513" i="1"/>
  <c r="G1513" i="1" s="1"/>
  <c r="C1513" i="1"/>
  <c r="D1512" i="1"/>
  <c r="C1512" i="1"/>
  <c r="D1511" i="1"/>
  <c r="C1511" i="1"/>
  <c r="C1510" i="1"/>
  <c r="G1509" i="1"/>
  <c r="D1509" i="1"/>
  <c r="C1509" i="1"/>
  <c r="D1508" i="1"/>
  <c r="C1508" i="1"/>
  <c r="D1507" i="1"/>
  <c r="C1507" i="1"/>
  <c r="G1506" i="1"/>
  <c r="D1506" i="1"/>
  <c r="C1506" i="1"/>
  <c r="D1505" i="1"/>
  <c r="G1505" i="1" s="1"/>
  <c r="C1505" i="1"/>
  <c r="D1504" i="1"/>
  <c r="C1504" i="1"/>
  <c r="D1503" i="1"/>
  <c r="C1503" i="1"/>
  <c r="G1502" i="1"/>
  <c r="D1502" i="1"/>
  <c r="C1502" i="1"/>
  <c r="G1501" i="1"/>
  <c r="D1501" i="1"/>
  <c r="C1501" i="1"/>
  <c r="D1500" i="1"/>
  <c r="C1500" i="1"/>
  <c r="D1499" i="1"/>
  <c r="C1499" i="1"/>
  <c r="G1498" i="1"/>
  <c r="D1498" i="1"/>
  <c r="C1498" i="1"/>
  <c r="D1497" i="1"/>
  <c r="G1497" i="1" s="1"/>
  <c r="C1497" i="1"/>
  <c r="D1496" i="1"/>
  <c r="C1496" i="1"/>
  <c r="D1495" i="1"/>
  <c r="C1495" i="1"/>
  <c r="G1494" i="1"/>
  <c r="D1494" i="1"/>
  <c r="C1494" i="1"/>
  <c r="G1493" i="1"/>
  <c r="D1493" i="1"/>
  <c r="C1493" i="1"/>
  <c r="D1492" i="1"/>
  <c r="C1492" i="1"/>
  <c r="D1491" i="1"/>
  <c r="C1491" i="1"/>
  <c r="G1490" i="1"/>
  <c r="D1490" i="1"/>
  <c r="C1490" i="1"/>
  <c r="D1489" i="1"/>
  <c r="G1489" i="1" s="1"/>
  <c r="C1489" i="1"/>
  <c r="D1488" i="1"/>
  <c r="C1488" i="1"/>
  <c r="D1487" i="1"/>
  <c r="C1487" i="1"/>
  <c r="G1486" i="1"/>
  <c r="D1486" i="1"/>
  <c r="C1486" i="1"/>
  <c r="G1485" i="1"/>
  <c r="D1485" i="1"/>
  <c r="C1485" i="1"/>
  <c r="D1484" i="1"/>
  <c r="C1484" i="1"/>
  <c r="D1483" i="1"/>
  <c r="C1483" i="1"/>
  <c r="D1482" i="1"/>
  <c r="G1482" i="1" s="1"/>
  <c r="C1482" i="1"/>
  <c r="D1481" i="1"/>
  <c r="G1481" i="1" s="1"/>
  <c r="C1481" i="1"/>
  <c r="D1480" i="1"/>
  <c r="C1480" i="1"/>
  <c r="D1479" i="1"/>
  <c r="C1479" i="1"/>
  <c r="C1478" i="1"/>
  <c r="G1477" i="1"/>
  <c r="D1477" i="1"/>
  <c r="C1477" i="1"/>
  <c r="D1476" i="1"/>
  <c r="C1476" i="1"/>
  <c r="D1475" i="1"/>
  <c r="C1475" i="1"/>
  <c r="G1474" i="1"/>
  <c r="D1474" i="1"/>
  <c r="C1474" i="1"/>
  <c r="D1473" i="1"/>
  <c r="G1473" i="1" s="1"/>
  <c r="C1473" i="1"/>
  <c r="D1472" i="1"/>
  <c r="C1472" i="1"/>
  <c r="C1471" i="1"/>
  <c r="G1470" i="1"/>
  <c r="D1470" i="1"/>
  <c r="C1470" i="1"/>
  <c r="G1469" i="1"/>
  <c r="D1469" i="1"/>
  <c r="C1469" i="1"/>
  <c r="D1468" i="1"/>
  <c r="C1468" i="1"/>
  <c r="D1467" i="1"/>
  <c r="C1467" i="1"/>
  <c r="G1466" i="1"/>
  <c r="D1466" i="1"/>
  <c r="C1466" i="1"/>
  <c r="D1465" i="1"/>
  <c r="G1465" i="1" s="1"/>
  <c r="C1465" i="1"/>
  <c r="D1464" i="1"/>
  <c r="C1464" i="1"/>
  <c r="D1463" i="1"/>
  <c r="C1463" i="1"/>
  <c r="G1462" i="1"/>
  <c r="D1462" i="1"/>
  <c r="C1462" i="1"/>
  <c r="G1461" i="1"/>
  <c r="D1461" i="1"/>
  <c r="C1461" i="1"/>
  <c r="D1460" i="1"/>
  <c r="C1460" i="1"/>
  <c r="D1459" i="1"/>
  <c r="C1459" i="1"/>
  <c r="G1458" i="1"/>
  <c r="D1458" i="1"/>
  <c r="C1458" i="1"/>
  <c r="D1457" i="1"/>
  <c r="G1457" i="1" s="1"/>
  <c r="C1457" i="1"/>
  <c r="D1456" i="1"/>
  <c r="C1456" i="1"/>
  <c r="D1455" i="1"/>
  <c r="C1455" i="1"/>
  <c r="G1454" i="1"/>
  <c r="D1454" i="1"/>
  <c r="C1454" i="1"/>
  <c r="G1453" i="1"/>
  <c r="D1453" i="1"/>
  <c r="C1453" i="1"/>
  <c r="D1452" i="1"/>
  <c r="C1452" i="1"/>
  <c r="D1451" i="1"/>
  <c r="C1451" i="1"/>
  <c r="G1450" i="1"/>
  <c r="D1450" i="1"/>
  <c r="C1450" i="1"/>
  <c r="D1449" i="1"/>
  <c r="G1449" i="1" s="1"/>
  <c r="C1449" i="1"/>
  <c r="D1448" i="1"/>
  <c r="C1448" i="1"/>
  <c r="D1447" i="1"/>
  <c r="C1447" i="1"/>
  <c r="G1446" i="1"/>
  <c r="D1446" i="1"/>
  <c r="C1446" i="1"/>
  <c r="G1445" i="1"/>
  <c r="D1445" i="1"/>
  <c r="C1445" i="1"/>
  <c r="D1444" i="1"/>
  <c r="C1444" i="1"/>
  <c r="D1443" i="1"/>
  <c r="C1443" i="1"/>
  <c r="G1442" i="1"/>
  <c r="D1442" i="1"/>
  <c r="C1442" i="1"/>
  <c r="D1441" i="1"/>
  <c r="G1441" i="1" s="1"/>
  <c r="C1441" i="1"/>
  <c r="D1440" i="1"/>
  <c r="C1440" i="1"/>
  <c r="D1439" i="1"/>
  <c r="C1439" i="1"/>
  <c r="G1438" i="1"/>
  <c r="D1438" i="1"/>
  <c r="C1438" i="1"/>
  <c r="G1437" i="1"/>
  <c r="D1437" i="1"/>
  <c r="C1437" i="1"/>
  <c r="D1436" i="1"/>
  <c r="C1436" i="1"/>
  <c r="D1435" i="1"/>
  <c r="C1435" i="1"/>
  <c r="D1434" i="1"/>
  <c r="G1434" i="1" s="1"/>
  <c r="C1434" i="1"/>
  <c r="D1433" i="1"/>
  <c r="G1433" i="1" s="1"/>
  <c r="C1433" i="1"/>
  <c r="D1432" i="1"/>
  <c r="C1432" i="1"/>
  <c r="D1431" i="1"/>
  <c r="G1430" i="1"/>
  <c r="D1430" i="1"/>
  <c r="C1430" i="1"/>
  <c r="G1429" i="1"/>
  <c r="D1429" i="1"/>
  <c r="C1429" i="1"/>
  <c r="D1428" i="1"/>
  <c r="C1428" i="1"/>
  <c r="D1427" i="1"/>
  <c r="C1427" i="1"/>
  <c r="G1426" i="1"/>
  <c r="D1426" i="1"/>
  <c r="C1426" i="1"/>
  <c r="D1425" i="1"/>
  <c r="G1425" i="1" s="1"/>
  <c r="C1425" i="1"/>
  <c r="D1424" i="1"/>
  <c r="C1424" i="1"/>
  <c r="D1423" i="1"/>
  <c r="C1423" i="1"/>
  <c r="G1422" i="1"/>
  <c r="D1422" i="1"/>
  <c r="C1422" i="1"/>
  <c r="G1421" i="1"/>
  <c r="D1421" i="1"/>
  <c r="C1421" i="1"/>
  <c r="D1420" i="1"/>
  <c r="C1420" i="1"/>
  <c r="D1419" i="1"/>
  <c r="C1419" i="1"/>
  <c r="G1418" i="1"/>
  <c r="D1418" i="1"/>
  <c r="C1418" i="1"/>
  <c r="D1417" i="1"/>
  <c r="G1417" i="1" s="1"/>
  <c r="C1417" i="1"/>
  <c r="D1416" i="1"/>
  <c r="C1416" i="1"/>
  <c r="D1415" i="1"/>
  <c r="C1415" i="1"/>
  <c r="G1414" i="1"/>
  <c r="D1414" i="1"/>
  <c r="C1414" i="1"/>
  <c r="G1413" i="1"/>
  <c r="D1413" i="1"/>
  <c r="C1413" i="1"/>
  <c r="D1412" i="1"/>
  <c r="C1412" i="1"/>
  <c r="D1411" i="1"/>
  <c r="C1411" i="1"/>
  <c r="G1410" i="1"/>
  <c r="D1410" i="1"/>
  <c r="C1410" i="1"/>
  <c r="D1409" i="1"/>
  <c r="G1409" i="1" s="1"/>
  <c r="C1409" i="1"/>
  <c r="D1408" i="1"/>
  <c r="C1408" i="1"/>
  <c r="D1407" i="1"/>
  <c r="C1407" i="1"/>
  <c r="G1406" i="1"/>
  <c r="D1406" i="1"/>
  <c r="C1406" i="1"/>
  <c r="G1405" i="1"/>
  <c r="D1405" i="1"/>
  <c r="C1405" i="1"/>
  <c r="D1404" i="1"/>
  <c r="C1404" i="1"/>
  <c r="D1403" i="1"/>
  <c r="C1403" i="1"/>
  <c r="C1402" i="1"/>
  <c r="C1401" i="1"/>
  <c r="D1400" i="1"/>
  <c r="C1400" i="1"/>
  <c r="D1399" i="1"/>
  <c r="C1399" i="1"/>
  <c r="G1398" i="1"/>
  <c r="D1398" i="1"/>
  <c r="C1398" i="1"/>
  <c r="D1397" i="1"/>
  <c r="C1397" i="1"/>
  <c r="D1396" i="1"/>
  <c r="C1396" i="1"/>
  <c r="D1395" i="1"/>
  <c r="C1395" i="1"/>
  <c r="D1394" i="1"/>
  <c r="G1394" i="1" s="1"/>
  <c r="C1394" i="1"/>
  <c r="D1393" i="1"/>
  <c r="G1393" i="1" s="1"/>
  <c r="C1393" i="1"/>
  <c r="D1392" i="1"/>
  <c r="C1392" i="1"/>
  <c r="D1391" i="1"/>
  <c r="C1391" i="1"/>
  <c r="D1390" i="1"/>
  <c r="C1390" i="1"/>
  <c r="D1389" i="1"/>
  <c r="C1389" i="1"/>
  <c r="D1388" i="1"/>
  <c r="C1388" i="1"/>
  <c r="D1387" i="1"/>
  <c r="C1387" i="1"/>
  <c r="D1386" i="1"/>
  <c r="C1386" i="1"/>
  <c r="G1386" i="1" s="1"/>
  <c r="D1385" i="1"/>
  <c r="G1385" i="1" s="1"/>
  <c r="C1385" i="1"/>
  <c r="D1384" i="1"/>
  <c r="C1384" i="1"/>
  <c r="D1383" i="1"/>
  <c r="C1383" i="1"/>
  <c r="D1382" i="1"/>
  <c r="G1382" i="1" s="1"/>
  <c r="C1382" i="1"/>
  <c r="D1381" i="1"/>
  <c r="C1381" i="1"/>
  <c r="D1380" i="1"/>
  <c r="C1380" i="1"/>
  <c r="D1379" i="1"/>
  <c r="C1379" i="1"/>
  <c r="D1378" i="1"/>
  <c r="C1378" i="1"/>
  <c r="G1378" i="1" s="1"/>
  <c r="D1377" i="1"/>
  <c r="G1377" i="1" s="1"/>
  <c r="C1377" i="1"/>
  <c r="D1376" i="1"/>
  <c r="C1376" i="1"/>
  <c r="D1375" i="1"/>
  <c r="C1375" i="1"/>
  <c r="D1374" i="1"/>
  <c r="C1374" i="1"/>
  <c r="D1373" i="1"/>
  <c r="G1373" i="1" s="1"/>
  <c r="C1373" i="1"/>
  <c r="D1372" i="1"/>
  <c r="C1372" i="1"/>
  <c r="D1371" i="1"/>
  <c r="C1371" i="1"/>
  <c r="D1370" i="1"/>
  <c r="C1370" i="1"/>
  <c r="D1369" i="1"/>
  <c r="C1369" i="1"/>
  <c r="H1369" i="1" s="1"/>
  <c r="D1368" i="1"/>
  <c r="C1368" i="1"/>
  <c r="D1367" i="1"/>
  <c r="C1367" i="1"/>
  <c r="D1366" i="1"/>
  <c r="G1366" i="1" s="1"/>
  <c r="C1366" i="1"/>
  <c r="D1365" i="1"/>
  <c r="G1365" i="1" s="1"/>
  <c r="C1365" i="1"/>
  <c r="D1364" i="1"/>
  <c r="C1364" i="1"/>
  <c r="D1363" i="1"/>
  <c r="C1363" i="1"/>
  <c r="D1362" i="1"/>
  <c r="G1362" i="1" s="1"/>
  <c r="C1362" i="1"/>
  <c r="D1361" i="1"/>
  <c r="G1361" i="1" s="1"/>
  <c r="C1361" i="1"/>
  <c r="D1360" i="1"/>
  <c r="C1360" i="1"/>
  <c r="G1359" i="1"/>
  <c r="D1359" i="1"/>
  <c r="C1359" i="1"/>
  <c r="D1358" i="1"/>
  <c r="G1358" i="1" s="1"/>
  <c r="C1358" i="1"/>
  <c r="D1357" i="1"/>
  <c r="C1357" i="1"/>
  <c r="D1356" i="1"/>
  <c r="C1356" i="1"/>
  <c r="G1355" i="1"/>
  <c r="D1355" i="1"/>
  <c r="C1355" i="1"/>
  <c r="H1355" i="1" s="1"/>
  <c r="D1354" i="1"/>
  <c r="G1354" i="1" s="1"/>
  <c r="C1354" i="1"/>
  <c r="D1353" i="1"/>
  <c r="C1353" i="1"/>
  <c r="H1353" i="1" s="1"/>
  <c r="D1352" i="1"/>
  <c r="C1352" i="1"/>
  <c r="D1351" i="1"/>
  <c r="C1351" i="1"/>
  <c r="D1350" i="1"/>
  <c r="G1350" i="1" s="1"/>
  <c r="C1350" i="1"/>
  <c r="D1349" i="1"/>
  <c r="G1349" i="1" s="1"/>
  <c r="C1349" i="1"/>
  <c r="D1348" i="1"/>
  <c r="C1348" i="1"/>
  <c r="D1347" i="1"/>
  <c r="C1347" i="1"/>
  <c r="G1346" i="1"/>
  <c r="D1346" i="1"/>
  <c r="C1346" i="1"/>
  <c r="D1345" i="1"/>
  <c r="G1345" i="1" s="1"/>
  <c r="C1345" i="1"/>
  <c r="D1344" i="1"/>
  <c r="C1344" i="1"/>
  <c r="D1343" i="1"/>
  <c r="G1343" i="1" s="1"/>
  <c r="C1343" i="1"/>
  <c r="D1342" i="1"/>
  <c r="G1342" i="1" s="1"/>
  <c r="C1342" i="1"/>
  <c r="D1341" i="1"/>
  <c r="C1341" i="1"/>
  <c r="D1340" i="1"/>
  <c r="C1340" i="1"/>
  <c r="D1339" i="1"/>
  <c r="G1339" i="1" s="1"/>
  <c r="C1339" i="1"/>
  <c r="D1338" i="1"/>
  <c r="G1338" i="1" s="1"/>
  <c r="C1338" i="1"/>
  <c r="D1337" i="1"/>
  <c r="C1337" i="1"/>
  <c r="D1336" i="1"/>
  <c r="C1336" i="1"/>
  <c r="D1335" i="1"/>
  <c r="G1335" i="1" s="1"/>
  <c r="C1335" i="1"/>
  <c r="D1334" i="1"/>
  <c r="G1334" i="1" s="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H1307" i="1" s="1"/>
  <c r="C1307" i="1"/>
  <c r="D1306" i="1"/>
  <c r="C1306" i="1"/>
  <c r="D1305" i="1"/>
  <c r="C1305" i="1"/>
  <c r="D1304" i="1"/>
  <c r="H1304" i="1" s="1"/>
  <c r="C1304" i="1"/>
  <c r="D1303" i="1"/>
  <c r="H1303" i="1" s="1"/>
  <c r="C1303" i="1"/>
  <c r="G1302" i="1"/>
  <c r="D1302" i="1"/>
  <c r="H1302" i="1" s="1"/>
  <c r="C1302" i="1"/>
  <c r="C1301" i="1"/>
  <c r="C1300" i="1"/>
  <c r="D1299" i="1"/>
  <c r="C1299" i="1"/>
  <c r="D1298" i="1"/>
  <c r="H1298" i="1" s="1"/>
  <c r="C1298" i="1"/>
  <c r="G1298" i="1" s="1"/>
  <c r="D1297" i="1"/>
  <c r="C1297" i="1"/>
  <c r="D1296" i="1"/>
  <c r="H1296" i="1" s="1"/>
  <c r="C1296" i="1"/>
  <c r="D1294" i="1"/>
  <c r="C1294" i="1"/>
  <c r="D1293" i="1"/>
  <c r="C1293" i="1"/>
  <c r="D1292" i="1"/>
  <c r="C1292" i="1"/>
  <c r="D1291" i="1"/>
  <c r="C1291" i="1"/>
  <c r="D1290" i="1"/>
  <c r="H1290" i="1" s="1"/>
  <c r="C1290" i="1"/>
  <c r="D1289" i="1"/>
  <c r="H1289" i="1" s="1"/>
  <c r="C1289" i="1"/>
  <c r="D1288" i="1"/>
  <c r="H1288" i="1" s="1"/>
  <c r="C1288" i="1"/>
  <c r="G1287" i="1"/>
  <c r="D1287" i="1"/>
  <c r="H1287" i="1" s="1"/>
  <c r="C1287" i="1"/>
  <c r="D1286" i="1"/>
  <c r="H1286" i="1" s="1"/>
  <c r="C1286" i="1"/>
  <c r="D1285" i="1"/>
  <c r="H1285" i="1" s="1"/>
  <c r="C1285" i="1"/>
  <c r="G1284" i="1"/>
  <c r="D1284" i="1"/>
  <c r="H1284" i="1" s="1"/>
  <c r="C1284" i="1"/>
  <c r="D1283" i="1"/>
  <c r="C1283" i="1"/>
  <c r="D1282" i="1"/>
  <c r="H1282" i="1" s="1"/>
  <c r="C1282" i="1"/>
  <c r="D1280" i="1"/>
  <c r="H1280" i="1" s="1"/>
  <c r="C1280" i="1"/>
  <c r="D1279" i="1"/>
  <c r="C1279" i="1"/>
  <c r="G1279" i="1" s="1"/>
  <c r="G1277" i="1"/>
  <c r="D1277" i="1"/>
  <c r="H1277" i="1" s="1"/>
  <c r="C1277" i="1"/>
  <c r="G1276" i="1"/>
  <c r="D1276" i="1"/>
  <c r="H1276" i="1" s="1"/>
  <c r="C1276" i="1"/>
  <c r="D1275" i="1"/>
  <c r="H1275" i="1" s="1"/>
  <c r="C1275" i="1"/>
  <c r="D1274" i="1"/>
  <c r="H1274" i="1" s="1"/>
  <c r="C1274" i="1"/>
  <c r="D1273" i="1"/>
  <c r="H1273" i="1" s="1"/>
  <c r="C1273" i="1"/>
  <c r="G1272" i="1"/>
  <c r="D1272" i="1"/>
  <c r="H1272" i="1" s="1"/>
  <c r="C1272" i="1"/>
  <c r="D1271" i="1"/>
  <c r="H1271" i="1" s="1"/>
  <c r="C1271" i="1"/>
  <c r="D1270" i="1"/>
  <c r="H1270" i="1" s="1"/>
  <c r="C1270" i="1"/>
  <c r="D1269" i="1"/>
  <c r="H1269" i="1" s="1"/>
  <c r="C1269" i="1"/>
  <c r="D1268" i="1"/>
  <c r="H1268" i="1" s="1"/>
  <c r="C1268" i="1"/>
  <c r="D1267" i="1"/>
  <c r="H1267" i="1" s="1"/>
  <c r="C1267" i="1"/>
  <c r="D1266" i="1"/>
  <c r="C1266" i="1"/>
  <c r="D1265" i="1"/>
  <c r="H1265" i="1" s="1"/>
  <c r="C1265" i="1"/>
  <c r="D1264" i="1"/>
  <c r="D1263" i="1"/>
  <c r="H1263" i="1" s="1"/>
  <c r="C1263" i="1"/>
  <c r="D1262" i="1"/>
  <c r="H1262" i="1" s="1"/>
  <c r="C1262" i="1"/>
  <c r="D1261" i="1"/>
  <c r="H1261" i="1" s="1"/>
  <c r="C1261" i="1"/>
  <c r="C1260" i="1"/>
  <c r="D1258" i="1"/>
  <c r="H1258" i="1" s="1"/>
  <c r="C1258" i="1"/>
  <c r="D1257" i="1"/>
  <c r="H1257" i="1" s="1"/>
  <c r="C1257" i="1"/>
  <c r="C1256" i="1"/>
  <c r="G1254" i="1"/>
  <c r="D1254" i="1"/>
  <c r="H1254" i="1" s="1"/>
  <c r="C1254" i="1"/>
  <c r="G1253" i="1"/>
  <c r="D1253" i="1"/>
  <c r="H1253" i="1" s="1"/>
  <c r="C1253" i="1"/>
  <c r="D1252" i="1"/>
  <c r="H1252" i="1" s="1"/>
  <c r="C1252" i="1"/>
  <c r="D1251" i="1"/>
  <c r="H1251" i="1" s="1"/>
  <c r="C1251" i="1"/>
  <c r="G1250" i="1"/>
  <c r="D1250" i="1"/>
  <c r="H1250" i="1" s="1"/>
  <c r="C1250" i="1"/>
  <c r="G1249" i="1"/>
  <c r="D1249" i="1"/>
  <c r="H1249" i="1" s="1"/>
  <c r="C1249" i="1"/>
  <c r="D1248" i="1"/>
  <c r="H1248" i="1" s="1"/>
  <c r="C1248" i="1"/>
  <c r="D1247" i="1"/>
  <c r="H1247" i="1" s="1"/>
  <c r="C1247" i="1"/>
  <c r="G1246" i="1"/>
  <c r="D1246" i="1"/>
  <c r="H1246" i="1" s="1"/>
  <c r="C1246" i="1"/>
  <c r="G1245" i="1"/>
  <c r="D1245" i="1"/>
  <c r="H1245" i="1" s="1"/>
  <c r="C1245" i="1"/>
  <c r="D1244" i="1"/>
  <c r="H1244" i="1" s="1"/>
  <c r="C1244" i="1"/>
  <c r="D1243" i="1"/>
  <c r="H1243" i="1" s="1"/>
  <c r="C1243" i="1"/>
  <c r="G1242" i="1"/>
  <c r="D1242" i="1"/>
  <c r="H1242" i="1" s="1"/>
  <c r="C1242" i="1"/>
  <c r="G1241" i="1"/>
  <c r="D1241" i="1"/>
  <c r="H1241" i="1" s="1"/>
  <c r="C1241" i="1"/>
  <c r="D1240" i="1"/>
  <c r="H1240" i="1" s="1"/>
  <c r="C1240" i="1"/>
  <c r="D1239" i="1"/>
  <c r="H1239" i="1" s="1"/>
  <c r="C1239" i="1"/>
  <c r="G1238" i="1"/>
  <c r="D1238" i="1"/>
  <c r="H1238" i="1" s="1"/>
  <c r="C1238" i="1"/>
  <c r="G1237" i="1"/>
  <c r="D1237" i="1"/>
  <c r="H1237" i="1" s="1"/>
  <c r="C1237" i="1"/>
  <c r="D1236" i="1"/>
  <c r="H1236" i="1" s="1"/>
  <c r="C1236" i="1"/>
  <c r="D1235" i="1"/>
  <c r="H1235" i="1" s="1"/>
  <c r="C1235" i="1"/>
  <c r="G1234" i="1"/>
  <c r="D1234" i="1"/>
  <c r="H1234" i="1" s="1"/>
  <c r="C1234" i="1"/>
  <c r="G1233" i="1"/>
  <c r="D1233" i="1"/>
  <c r="H1233" i="1" s="1"/>
  <c r="C1233" i="1"/>
  <c r="D1232" i="1"/>
  <c r="H1232" i="1" s="1"/>
  <c r="C1232" i="1"/>
  <c r="D1231" i="1"/>
  <c r="H1231" i="1" s="1"/>
  <c r="C1231" i="1"/>
  <c r="G1230" i="1"/>
  <c r="D1230" i="1"/>
  <c r="H1230" i="1" s="1"/>
  <c r="C1230" i="1"/>
  <c r="G1229" i="1"/>
  <c r="D1229" i="1"/>
  <c r="H1229" i="1" s="1"/>
  <c r="C1229" i="1"/>
  <c r="D1228" i="1"/>
  <c r="H1228" i="1" s="1"/>
  <c r="C1228" i="1"/>
  <c r="D1227" i="1"/>
  <c r="H1227" i="1" s="1"/>
  <c r="C1227" i="1"/>
  <c r="G1226" i="1"/>
  <c r="D1226" i="1"/>
  <c r="H1226" i="1" s="1"/>
  <c r="C1226" i="1"/>
  <c r="G1225" i="1"/>
  <c r="D1225" i="1"/>
  <c r="H1225" i="1" s="1"/>
  <c r="C1225" i="1"/>
  <c r="D1224" i="1"/>
  <c r="H1224" i="1" s="1"/>
  <c r="C1224" i="1"/>
  <c r="D1223" i="1"/>
  <c r="H1223" i="1" s="1"/>
  <c r="C1223" i="1"/>
  <c r="G1222" i="1"/>
  <c r="D1222" i="1"/>
  <c r="H1222" i="1" s="1"/>
  <c r="C1222" i="1"/>
  <c r="G1221" i="1"/>
  <c r="D1221" i="1"/>
  <c r="H1221" i="1" s="1"/>
  <c r="C1221" i="1"/>
  <c r="D1220" i="1"/>
  <c r="H1220" i="1" s="1"/>
  <c r="C1220" i="1"/>
  <c r="D1219" i="1"/>
  <c r="H1219" i="1" s="1"/>
  <c r="C1219" i="1"/>
  <c r="G1218" i="1"/>
  <c r="D1218" i="1"/>
  <c r="H1218" i="1" s="1"/>
  <c r="C1218" i="1"/>
  <c r="G1217" i="1"/>
  <c r="D1217" i="1"/>
  <c r="H1217" i="1" s="1"/>
  <c r="C1217" i="1"/>
  <c r="D1216" i="1"/>
  <c r="H1216" i="1" s="1"/>
  <c r="C1216" i="1"/>
  <c r="D1215" i="1"/>
  <c r="H1215" i="1" s="1"/>
  <c r="C1215" i="1"/>
  <c r="G1214" i="1"/>
  <c r="D1214" i="1"/>
  <c r="H1214" i="1" s="1"/>
  <c r="C1214" i="1"/>
  <c r="G1213" i="1"/>
  <c r="D1213" i="1"/>
  <c r="H1213" i="1" s="1"/>
  <c r="C1213" i="1"/>
  <c r="D1212" i="1"/>
  <c r="H1212" i="1" s="1"/>
  <c r="C1212" i="1"/>
  <c r="D1211" i="1"/>
  <c r="H1211" i="1" s="1"/>
  <c r="C1211" i="1"/>
  <c r="G1210" i="1"/>
  <c r="D1210" i="1"/>
  <c r="H1210" i="1" s="1"/>
  <c r="C1210" i="1"/>
  <c r="G1209" i="1"/>
  <c r="D1209" i="1"/>
  <c r="H1209" i="1" s="1"/>
  <c r="C1209" i="1"/>
  <c r="D1208" i="1"/>
  <c r="H1208" i="1" s="1"/>
  <c r="C1208" i="1"/>
  <c r="D1207" i="1"/>
  <c r="H1207" i="1" s="1"/>
  <c r="C1207" i="1"/>
  <c r="G1206" i="1"/>
  <c r="D1206" i="1"/>
  <c r="H1206" i="1" s="1"/>
  <c r="C1206" i="1"/>
  <c r="G1205"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G1198" i="1"/>
  <c r="D1198" i="1"/>
  <c r="H1198" i="1" s="1"/>
  <c r="C1198" i="1"/>
  <c r="G1197" i="1"/>
  <c r="D1197" i="1"/>
  <c r="H1197" i="1" s="1"/>
  <c r="C1197" i="1"/>
  <c r="D1196" i="1"/>
  <c r="H1196" i="1" s="1"/>
  <c r="C1196" i="1"/>
  <c r="D1195" i="1"/>
  <c r="H1195" i="1" s="1"/>
  <c r="C1195" i="1"/>
  <c r="G1194" i="1"/>
  <c r="D1194" i="1"/>
  <c r="H1194" i="1" s="1"/>
  <c r="C1194" i="1"/>
  <c r="G1193" i="1"/>
  <c r="D1193" i="1"/>
  <c r="H1193" i="1" s="1"/>
  <c r="C1193" i="1"/>
  <c r="D1192" i="1"/>
  <c r="H1192" i="1" s="1"/>
  <c r="C1192" i="1"/>
  <c r="D1191" i="1"/>
  <c r="H1191" i="1" s="1"/>
  <c r="C1191" i="1"/>
  <c r="D1190" i="1"/>
  <c r="H1190" i="1" s="1"/>
  <c r="C1190" i="1"/>
  <c r="G1189" i="1"/>
  <c r="D1189" i="1"/>
  <c r="C1189" i="1"/>
  <c r="D1188" i="1"/>
  <c r="H1188" i="1" s="1"/>
  <c r="C1188" i="1"/>
  <c r="D1187" i="1"/>
  <c r="H1187" i="1" s="1"/>
  <c r="C1187" i="1"/>
  <c r="G1186" i="1"/>
  <c r="D1186" i="1"/>
  <c r="H1186" i="1" s="1"/>
  <c r="C1186" i="1"/>
  <c r="D1185" i="1"/>
  <c r="H1185" i="1" s="1"/>
  <c r="C1185" i="1"/>
  <c r="D1184" i="1"/>
  <c r="H1184" i="1" s="1"/>
  <c r="C1184" i="1"/>
  <c r="D1183" i="1"/>
  <c r="H1183" i="1" s="1"/>
  <c r="C1183" i="1"/>
  <c r="C1182" i="1"/>
  <c r="G1179" i="1"/>
  <c r="D1179" i="1"/>
  <c r="H1179" i="1" s="1"/>
  <c r="C1179" i="1"/>
  <c r="D1178" i="1"/>
  <c r="H1178" i="1" s="1"/>
  <c r="C1178" i="1"/>
  <c r="D1177" i="1"/>
  <c r="H1177" i="1" s="1"/>
  <c r="C1177" i="1"/>
  <c r="G1176" i="1"/>
  <c r="D1176" i="1"/>
  <c r="H1176" i="1" s="1"/>
  <c r="C1176" i="1"/>
  <c r="G1175" i="1"/>
  <c r="D1175" i="1"/>
  <c r="H1175" i="1" s="1"/>
  <c r="C1175" i="1"/>
  <c r="D1174" i="1"/>
  <c r="H1174" i="1" s="1"/>
  <c r="C1174" i="1"/>
  <c r="D1173" i="1"/>
  <c r="H1173" i="1" s="1"/>
  <c r="C1173" i="1"/>
  <c r="G1172" i="1"/>
  <c r="D1172" i="1"/>
  <c r="H1172" i="1" s="1"/>
  <c r="C1172" i="1"/>
  <c r="G1171" i="1"/>
  <c r="D1171" i="1"/>
  <c r="H1171" i="1" s="1"/>
  <c r="C1171" i="1"/>
  <c r="D1170" i="1"/>
  <c r="H1170" i="1" s="1"/>
  <c r="C1170" i="1"/>
  <c r="D1169" i="1"/>
  <c r="H1169" i="1" s="1"/>
  <c r="C1169" i="1"/>
  <c r="G1168" i="1"/>
  <c r="D1168" i="1"/>
  <c r="H1168" i="1" s="1"/>
  <c r="C1168" i="1"/>
  <c r="G1167" i="1"/>
  <c r="D1167" i="1"/>
  <c r="H1167" i="1" s="1"/>
  <c r="C1167" i="1"/>
  <c r="D1166" i="1"/>
  <c r="H1166" i="1" s="1"/>
  <c r="C1166" i="1"/>
  <c r="D1165" i="1"/>
  <c r="H1165" i="1" s="1"/>
  <c r="C1165" i="1"/>
  <c r="D1164" i="1"/>
  <c r="H1164" i="1" s="1"/>
  <c r="C1164" i="1"/>
  <c r="G1163" i="1"/>
  <c r="D1163" i="1"/>
  <c r="H1163" i="1" s="1"/>
  <c r="C1163" i="1"/>
  <c r="D1162" i="1"/>
  <c r="H1162" i="1" s="1"/>
  <c r="C1162" i="1"/>
  <c r="D1161" i="1"/>
  <c r="H1161" i="1" s="1"/>
  <c r="C1161" i="1"/>
  <c r="G1160" i="1"/>
  <c r="D1160" i="1"/>
  <c r="H1160" i="1" s="1"/>
  <c r="C1160" i="1"/>
  <c r="G1159" i="1"/>
  <c r="D1159" i="1"/>
  <c r="H1159" i="1" s="1"/>
  <c r="C1159" i="1"/>
  <c r="D1158" i="1"/>
  <c r="H1158" i="1" s="1"/>
  <c r="C1158" i="1"/>
  <c r="D1157" i="1"/>
  <c r="H1157" i="1" s="1"/>
  <c r="C1157" i="1"/>
  <c r="G1156" i="1"/>
  <c r="D1156" i="1"/>
  <c r="H1156" i="1" s="1"/>
  <c r="C1156" i="1"/>
  <c r="G1155" i="1"/>
  <c r="D1155" i="1"/>
  <c r="H1155" i="1" s="1"/>
  <c r="C1155" i="1"/>
  <c r="D1154" i="1"/>
  <c r="H1154" i="1" s="1"/>
  <c r="C1154" i="1"/>
  <c r="D1153" i="1"/>
  <c r="H1153" i="1" s="1"/>
  <c r="C1153" i="1"/>
  <c r="D1152" i="1"/>
  <c r="D1151" i="1"/>
  <c r="H1151" i="1" s="1"/>
  <c r="C1151" i="1"/>
  <c r="D1150" i="1"/>
  <c r="H1150" i="1" s="1"/>
  <c r="C1150" i="1"/>
  <c r="G1149" i="1"/>
  <c r="D1149" i="1"/>
  <c r="H1149" i="1" s="1"/>
  <c r="C1149" i="1"/>
  <c r="G1148" i="1"/>
  <c r="D1148" i="1"/>
  <c r="H1148" i="1" s="1"/>
  <c r="C1148" i="1"/>
  <c r="D1147" i="1"/>
  <c r="H1147" i="1" s="1"/>
  <c r="C1147" i="1"/>
  <c r="D1146" i="1"/>
  <c r="H1146" i="1" s="1"/>
  <c r="C1146" i="1"/>
  <c r="G1145" i="1"/>
  <c r="D1145" i="1"/>
  <c r="H1145" i="1" s="1"/>
  <c r="C1145" i="1"/>
  <c r="G1144" i="1"/>
  <c r="D1144" i="1"/>
  <c r="H1144" i="1" s="1"/>
  <c r="C1144" i="1"/>
  <c r="D1143" i="1"/>
  <c r="H1143" i="1" s="1"/>
  <c r="C1143" i="1"/>
  <c r="D1142" i="1"/>
  <c r="H1142" i="1" s="1"/>
  <c r="C1142" i="1"/>
  <c r="C1141" i="1"/>
  <c r="D1139" i="1"/>
  <c r="H1139" i="1" s="1"/>
  <c r="C1139" i="1"/>
  <c r="G1138" i="1"/>
  <c r="D1138" i="1"/>
  <c r="H1138" i="1" s="1"/>
  <c r="C1138" i="1"/>
  <c r="G1137" i="1"/>
  <c r="D1137" i="1"/>
  <c r="H1137" i="1" s="1"/>
  <c r="C1137" i="1"/>
  <c r="D1136" i="1"/>
  <c r="H1136" i="1" s="1"/>
  <c r="C1136" i="1"/>
  <c r="D1135" i="1"/>
  <c r="H1135" i="1" s="1"/>
  <c r="C1135" i="1"/>
  <c r="G1134" i="1"/>
  <c r="D1134" i="1"/>
  <c r="H1134" i="1" s="1"/>
  <c r="C1134" i="1"/>
  <c r="G1133" i="1"/>
  <c r="D1133" i="1"/>
  <c r="H1133" i="1" s="1"/>
  <c r="C1133" i="1"/>
  <c r="D1132" i="1"/>
  <c r="H1132" i="1" s="1"/>
  <c r="C1132" i="1"/>
  <c r="D1131" i="1"/>
  <c r="H1131" i="1" s="1"/>
  <c r="C1131" i="1"/>
  <c r="G1130" i="1"/>
  <c r="D1130" i="1"/>
  <c r="H1130" i="1" s="1"/>
  <c r="C1130" i="1"/>
  <c r="G1129" i="1"/>
  <c r="D1129" i="1"/>
  <c r="H1129" i="1" s="1"/>
  <c r="C1129" i="1"/>
  <c r="D1128" i="1"/>
  <c r="H1128" i="1" s="1"/>
  <c r="C1128" i="1"/>
  <c r="D1127" i="1"/>
  <c r="H1127" i="1" s="1"/>
  <c r="C1127" i="1"/>
  <c r="G1126" i="1"/>
  <c r="D1126" i="1"/>
  <c r="H1126" i="1" s="1"/>
  <c r="C1126" i="1"/>
  <c r="G1125" i="1"/>
  <c r="D1125" i="1"/>
  <c r="H1125" i="1" s="1"/>
  <c r="C1125" i="1"/>
  <c r="D1124" i="1"/>
  <c r="H1124" i="1" s="1"/>
  <c r="C1124" i="1"/>
  <c r="D1123" i="1"/>
  <c r="H1123" i="1" s="1"/>
  <c r="C1123" i="1"/>
  <c r="G1122" i="1"/>
  <c r="D1122" i="1"/>
  <c r="H1122" i="1" s="1"/>
  <c r="C1122" i="1"/>
  <c r="G1121" i="1"/>
  <c r="D1121" i="1"/>
  <c r="H1121" i="1" s="1"/>
  <c r="C1121" i="1"/>
  <c r="D1120" i="1"/>
  <c r="H1120" i="1" s="1"/>
  <c r="C1120" i="1"/>
  <c r="D1119" i="1"/>
  <c r="H1119" i="1" s="1"/>
  <c r="C1119" i="1"/>
  <c r="G1118" i="1"/>
  <c r="D1118" i="1"/>
  <c r="H1118" i="1" s="1"/>
  <c r="C1118" i="1"/>
  <c r="G1117" i="1"/>
  <c r="D1117" i="1"/>
  <c r="H1117" i="1" s="1"/>
  <c r="C1117" i="1"/>
  <c r="D1116" i="1"/>
  <c r="H1116" i="1" s="1"/>
  <c r="C1116" i="1"/>
  <c r="D1115" i="1"/>
  <c r="H1115" i="1" s="1"/>
  <c r="C1115" i="1"/>
  <c r="G1114" i="1"/>
  <c r="D1114" i="1"/>
  <c r="H1114" i="1" s="1"/>
  <c r="C1114" i="1"/>
  <c r="G1113" i="1"/>
  <c r="D1113" i="1"/>
  <c r="H1113" i="1" s="1"/>
  <c r="C1113" i="1"/>
  <c r="D1112" i="1"/>
  <c r="H1112" i="1" s="1"/>
  <c r="C1112" i="1"/>
  <c r="D1111" i="1"/>
  <c r="H1111" i="1" s="1"/>
  <c r="C1111" i="1"/>
  <c r="G1110" i="1"/>
  <c r="D1110" i="1"/>
  <c r="H1110" i="1" s="1"/>
  <c r="C1110" i="1"/>
  <c r="G1109" i="1"/>
  <c r="D1109" i="1"/>
  <c r="H1109" i="1" s="1"/>
  <c r="C1109" i="1"/>
  <c r="D1108" i="1"/>
  <c r="H1108" i="1" s="1"/>
  <c r="C1108" i="1"/>
  <c r="D1107" i="1"/>
  <c r="H1107" i="1" s="1"/>
  <c r="C1107" i="1"/>
  <c r="G1106" i="1"/>
  <c r="D1106" i="1"/>
  <c r="H1106" i="1" s="1"/>
  <c r="C1106" i="1"/>
  <c r="G1105" i="1"/>
  <c r="D1105" i="1"/>
  <c r="H1105" i="1" s="1"/>
  <c r="C1105" i="1"/>
  <c r="D1104" i="1"/>
  <c r="H1104" i="1" s="1"/>
  <c r="C1104" i="1"/>
  <c r="D1103" i="1"/>
  <c r="H1103" i="1" s="1"/>
  <c r="C1103" i="1"/>
  <c r="G1102" i="1"/>
  <c r="D1102" i="1"/>
  <c r="H1102" i="1" s="1"/>
  <c r="C1102" i="1"/>
  <c r="G1101" i="1"/>
  <c r="D1101" i="1"/>
  <c r="H1101" i="1" s="1"/>
  <c r="C1101" i="1"/>
  <c r="D1100" i="1"/>
  <c r="H1100" i="1" s="1"/>
  <c r="C1100" i="1"/>
  <c r="D1099" i="1"/>
  <c r="H1099" i="1" s="1"/>
  <c r="C1099" i="1"/>
  <c r="G1098" i="1"/>
  <c r="D1098" i="1"/>
  <c r="H1098" i="1" s="1"/>
  <c r="C1098" i="1"/>
  <c r="G1097" i="1"/>
  <c r="D1097" i="1"/>
  <c r="H1097" i="1" s="1"/>
  <c r="C1097" i="1"/>
  <c r="D1096" i="1"/>
  <c r="H1096" i="1" s="1"/>
  <c r="C1096" i="1"/>
  <c r="D1095" i="1"/>
  <c r="H1095" i="1" s="1"/>
  <c r="C1095" i="1"/>
  <c r="G1094" i="1"/>
  <c r="D1094" i="1"/>
  <c r="H1094" i="1" s="1"/>
  <c r="C1094" i="1"/>
  <c r="D1093" i="1"/>
  <c r="D1092" i="1"/>
  <c r="H1092" i="1" s="1"/>
  <c r="C1092" i="1"/>
  <c r="G1091" i="1"/>
  <c r="D1091" i="1"/>
  <c r="H1091" i="1" s="1"/>
  <c r="C1091" i="1"/>
  <c r="G1090" i="1"/>
  <c r="D1090" i="1"/>
  <c r="H1090" i="1" s="1"/>
  <c r="C1090" i="1"/>
  <c r="D1089" i="1"/>
  <c r="H1089" i="1" s="1"/>
  <c r="C1089" i="1"/>
  <c r="D1088" i="1"/>
  <c r="H1088" i="1" s="1"/>
  <c r="C1088" i="1"/>
  <c r="C1087" i="1"/>
  <c r="G1086" i="1"/>
  <c r="D1086" i="1"/>
  <c r="H1086" i="1" s="1"/>
  <c r="C1086" i="1"/>
  <c r="D1085" i="1"/>
  <c r="H1085" i="1" s="1"/>
  <c r="C1085" i="1"/>
  <c r="D1084" i="1"/>
  <c r="H1084" i="1" s="1"/>
  <c r="C1084" i="1"/>
  <c r="G1083" i="1"/>
  <c r="D1083" i="1"/>
  <c r="H1083" i="1" s="1"/>
  <c r="C1083" i="1"/>
  <c r="G1082" i="1"/>
  <c r="D1082" i="1"/>
  <c r="C1082" i="1"/>
  <c r="D1081" i="1"/>
  <c r="C1081" i="1"/>
  <c r="D1080" i="1"/>
  <c r="H1080" i="1" s="1"/>
  <c r="C1080" i="1"/>
  <c r="G1079" i="1"/>
  <c r="D1079" i="1"/>
  <c r="H1079" i="1" s="1"/>
  <c r="C1079" i="1"/>
  <c r="D1078" i="1"/>
  <c r="H1078" i="1" s="1"/>
  <c r="C1078" i="1"/>
  <c r="D1077" i="1"/>
  <c r="H1077" i="1" s="1"/>
  <c r="C1077" i="1"/>
  <c r="D1076" i="1"/>
  <c r="H1076" i="1" s="1"/>
  <c r="C1076" i="1"/>
  <c r="D1073" i="1"/>
  <c r="H1073" i="1" s="1"/>
  <c r="C1073" i="1"/>
  <c r="G1072" i="1"/>
  <c r="D1072" i="1"/>
  <c r="H1072" i="1" s="1"/>
  <c r="C1072" i="1"/>
  <c r="G1071" i="1"/>
  <c r="D1071" i="1"/>
  <c r="H1071" i="1" s="1"/>
  <c r="C1071" i="1"/>
  <c r="D1070" i="1"/>
  <c r="H1070" i="1" s="1"/>
  <c r="C1070" i="1"/>
  <c r="D1069" i="1"/>
  <c r="H1069" i="1" s="1"/>
  <c r="C1069" i="1"/>
  <c r="G1068" i="1"/>
  <c r="D1068" i="1"/>
  <c r="H1068" i="1" s="1"/>
  <c r="C1068" i="1"/>
  <c r="G1067" i="1"/>
  <c r="D1067" i="1"/>
  <c r="H1067" i="1" s="1"/>
  <c r="C1067" i="1"/>
  <c r="D1066" i="1"/>
  <c r="H1066" i="1" s="1"/>
  <c r="C1066" i="1"/>
  <c r="D1065" i="1"/>
  <c r="H1065" i="1" s="1"/>
  <c r="C1065" i="1"/>
  <c r="G1064" i="1"/>
  <c r="D1064" i="1"/>
  <c r="H1064" i="1" s="1"/>
  <c r="C1064" i="1"/>
  <c r="G1063" i="1"/>
  <c r="D1063" i="1"/>
  <c r="H1063" i="1" s="1"/>
  <c r="C1063" i="1"/>
  <c r="D1062" i="1"/>
  <c r="H1062" i="1" s="1"/>
  <c r="C1062" i="1"/>
  <c r="D1061" i="1"/>
  <c r="H1061" i="1" s="1"/>
  <c r="C1061" i="1"/>
  <c r="D1060" i="1"/>
  <c r="H1060" i="1" s="1"/>
  <c r="C1060" i="1"/>
  <c r="D1059" i="1"/>
  <c r="H1059" i="1" s="1"/>
  <c r="C1059" i="1"/>
  <c r="D1058" i="1"/>
  <c r="H1058" i="1" s="1"/>
  <c r="C1058" i="1"/>
  <c r="C1057" i="1"/>
  <c r="G1056" i="1"/>
  <c r="D1056" i="1"/>
  <c r="H1056" i="1" s="1"/>
  <c r="C1056" i="1"/>
  <c r="G1055" i="1"/>
  <c r="D1055" i="1"/>
  <c r="H1055" i="1" s="1"/>
  <c r="C1055" i="1"/>
  <c r="D1054" i="1"/>
  <c r="H1054" i="1" s="1"/>
  <c r="C1054" i="1"/>
  <c r="D1053" i="1"/>
  <c r="H1053" i="1" s="1"/>
  <c r="C1053" i="1"/>
  <c r="G1052" i="1"/>
  <c r="D1052" i="1"/>
  <c r="H1052" i="1" s="1"/>
  <c r="C1052" i="1"/>
  <c r="G1051" i="1"/>
  <c r="D1051" i="1"/>
  <c r="H1051" i="1" s="1"/>
  <c r="C1051" i="1"/>
  <c r="D1050" i="1"/>
  <c r="H1050" i="1" s="1"/>
  <c r="C1050" i="1"/>
  <c r="D1049" i="1"/>
  <c r="H1049" i="1" s="1"/>
  <c r="C1049" i="1"/>
  <c r="G1048" i="1"/>
  <c r="D1048" i="1"/>
  <c r="H1048" i="1" s="1"/>
  <c r="C1048" i="1"/>
  <c r="D1047" i="1"/>
  <c r="H1047" i="1" s="1"/>
  <c r="C1047" i="1"/>
  <c r="D1046" i="1"/>
  <c r="H1046" i="1" s="1"/>
  <c r="C1046" i="1"/>
  <c r="D1045" i="1"/>
  <c r="H1045" i="1" s="1"/>
  <c r="C1045" i="1"/>
  <c r="G1044" i="1"/>
  <c r="D1044" i="1"/>
  <c r="H1044" i="1" s="1"/>
  <c r="C1044" i="1"/>
  <c r="G1043" i="1"/>
  <c r="D1043" i="1"/>
  <c r="H1043" i="1" s="1"/>
  <c r="C1043" i="1"/>
  <c r="D1042" i="1"/>
  <c r="H1042" i="1" s="1"/>
  <c r="C1042" i="1"/>
  <c r="D1041" i="1"/>
  <c r="H1041" i="1" s="1"/>
  <c r="C1041" i="1"/>
  <c r="G1040" i="1"/>
  <c r="D1040" i="1"/>
  <c r="H1040" i="1" s="1"/>
  <c r="C1040" i="1"/>
  <c r="D1039" i="1"/>
  <c r="H1039" i="1" s="1"/>
  <c r="C1039" i="1"/>
  <c r="D1038" i="1"/>
  <c r="H1038" i="1" s="1"/>
  <c r="C1038" i="1"/>
  <c r="D1037" i="1"/>
  <c r="H1037" i="1" s="1"/>
  <c r="C1037" i="1"/>
  <c r="G1036"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C1018" i="1"/>
  <c r="C1017" i="1"/>
  <c r="D1016" i="1"/>
  <c r="H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H848" i="1"/>
  <c r="D848" i="1"/>
  <c r="G848" i="1" s="1"/>
  <c r="C848" i="1"/>
  <c r="H847" i="1"/>
  <c r="G847" i="1"/>
  <c r="D847" i="1"/>
  <c r="C847" i="1"/>
  <c r="H846" i="1"/>
  <c r="G846" i="1"/>
  <c r="D846" i="1"/>
  <c r="C846" i="1"/>
  <c r="H845" i="1"/>
  <c r="G845" i="1"/>
  <c r="D845" i="1"/>
  <c r="C845" i="1"/>
  <c r="D844" i="1"/>
  <c r="H844" i="1" s="1"/>
  <c r="C844" i="1"/>
  <c r="D843" i="1"/>
  <c r="C843" i="1"/>
  <c r="D842" i="1"/>
  <c r="C842" i="1"/>
  <c r="D841" i="1"/>
  <c r="H841" i="1" s="1"/>
  <c r="C841" i="1"/>
  <c r="H840" i="1"/>
  <c r="G840" i="1"/>
  <c r="D840" i="1"/>
  <c r="C840" i="1"/>
  <c r="D839" i="1"/>
  <c r="H839" i="1" s="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D777" i="1"/>
  <c r="G777" i="1" s="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D735" i="1"/>
  <c r="H735" i="1" s="1"/>
  <c r="C735" i="1"/>
  <c r="D734" i="1"/>
  <c r="H734" i="1" s="1"/>
  <c r="C734" i="1"/>
  <c r="H733" i="1"/>
  <c r="G733" i="1"/>
  <c r="D733" i="1"/>
  <c r="C733" i="1"/>
  <c r="D732" i="1"/>
  <c r="H732" i="1" s="1"/>
  <c r="C732" i="1"/>
  <c r="H731" i="1"/>
  <c r="G731" i="1"/>
  <c r="D731" i="1"/>
  <c r="C731" i="1"/>
  <c r="D730" i="1"/>
  <c r="H730" i="1" s="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H704" i="1" s="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D675" i="1"/>
  <c r="H675" i="1" s="1"/>
  <c r="C675" i="1"/>
  <c r="D674" i="1"/>
  <c r="H674" i="1" s="1"/>
  <c r="C674" i="1"/>
  <c r="D673" i="1"/>
  <c r="H673" i="1" s="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C657" i="1"/>
  <c r="H657" i="1" s="1"/>
  <c r="D656" i="1"/>
  <c r="H656" i="1" s="1"/>
  <c r="C656" i="1"/>
  <c r="G655" i="1"/>
  <c r="D655" i="1"/>
  <c r="H655" i="1" s="1"/>
  <c r="C655" i="1"/>
  <c r="H654" i="1"/>
  <c r="G654" i="1"/>
  <c r="D654" i="1"/>
  <c r="C654" i="1"/>
  <c r="H653" i="1"/>
  <c r="G653" i="1"/>
  <c r="D653" i="1"/>
  <c r="C653" i="1"/>
  <c r="H652" i="1"/>
  <c r="G652" i="1"/>
  <c r="D652" i="1"/>
  <c r="C652" i="1"/>
  <c r="D651" i="1"/>
  <c r="H651" i="1" s="1"/>
  <c r="C651" i="1"/>
  <c r="D650" i="1"/>
  <c r="H650" i="1" s="1"/>
  <c r="C650" i="1"/>
  <c r="C649" i="1"/>
  <c r="H648" i="1"/>
  <c r="G648" i="1"/>
  <c r="D648" i="1"/>
  <c r="C648" i="1"/>
  <c r="H647" i="1"/>
  <c r="G647" i="1"/>
  <c r="D647" i="1"/>
  <c r="C647" i="1"/>
  <c r="H646" i="1"/>
  <c r="D646" i="1"/>
  <c r="G646" i="1" s="1"/>
  <c r="C646" i="1"/>
  <c r="D645" i="1"/>
  <c r="H645" i="1" s="1"/>
  <c r="C645" i="1"/>
  <c r="D636" i="1"/>
  <c r="H636" i="1" s="1"/>
  <c r="C636" i="1"/>
  <c r="D635" i="1"/>
  <c r="H635" i="1" s="1"/>
  <c r="C635" i="1"/>
  <c r="D632" i="1"/>
  <c r="H632" i="1" s="1"/>
  <c r="C632" i="1"/>
  <c r="D631" i="1"/>
  <c r="H631" i="1" s="1"/>
  <c r="C631" i="1"/>
  <c r="H630" i="1"/>
  <c r="D630" i="1"/>
  <c r="G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D623" i="1"/>
  <c r="G623"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D422" i="1"/>
  <c r="C421" i="1"/>
  <c r="H416" i="1"/>
  <c r="G416" i="1"/>
  <c r="D416" i="1"/>
  <c r="C416" i="1"/>
  <c r="D415" i="1"/>
  <c r="C415" i="1"/>
  <c r="G415" i="1" s="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D398" i="1"/>
  <c r="G398" i="1" s="1"/>
  <c r="C398" i="1"/>
  <c r="H397" i="1"/>
  <c r="G397" i="1"/>
  <c r="D397" i="1"/>
  <c r="C397" i="1"/>
  <c r="H396" i="1"/>
  <c r="D396" i="1"/>
  <c r="G396" i="1" s="1"/>
  <c r="C396" i="1"/>
  <c r="H395" i="1"/>
  <c r="G395" i="1"/>
  <c r="D395" i="1"/>
  <c r="C395" i="1"/>
  <c r="D394" i="1"/>
  <c r="H394" i="1" s="1"/>
  <c r="C394" i="1"/>
  <c r="D393" i="1"/>
  <c r="H393" i="1" s="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D373" i="1"/>
  <c r="G373" i="1" s="1"/>
  <c r="C373" i="1"/>
  <c r="H372" i="1"/>
  <c r="G372" i="1"/>
  <c r="D372" i="1"/>
  <c r="C372" i="1"/>
  <c r="D371" i="1"/>
  <c r="H371" i="1" s="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D304" i="1"/>
  <c r="H304" i="1" s="1"/>
  <c r="C304" i="1"/>
  <c r="D302" i="1"/>
  <c r="H302" i="1" s="1"/>
  <c r="C302" i="1"/>
  <c r="D301" i="1"/>
  <c r="H301" i="1" s="1"/>
  <c r="C301" i="1"/>
  <c r="D300" i="1"/>
  <c r="C300" i="1"/>
  <c r="D299" i="1"/>
  <c r="H299" i="1" s="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G286" i="1" s="1"/>
  <c r="C286"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D275" i="1"/>
  <c r="H275" i="1" s="1"/>
  <c r="C275" i="1"/>
  <c r="D274" i="1"/>
  <c r="H274" i="1" s="1"/>
  <c r="C274" i="1"/>
  <c r="H273" i="1"/>
  <c r="G273" i="1"/>
  <c r="D273" i="1"/>
  <c r="C273" i="1"/>
  <c r="H272" i="1"/>
  <c r="G272" i="1"/>
  <c r="D272" i="1"/>
  <c r="C272" i="1"/>
  <c r="H271" i="1"/>
  <c r="G271" i="1"/>
  <c r="D271" i="1"/>
  <c r="C271" i="1"/>
  <c r="C270" i="1"/>
  <c r="H268" i="1"/>
  <c r="G268" i="1"/>
  <c r="D268" i="1"/>
  <c r="C268" i="1"/>
  <c r="D267" i="1"/>
  <c r="H267" i="1" s="1"/>
  <c r="C267" i="1"/>
  <c r="H266" i="1"/>
  <c r="G266" i="1"/>
  <c r="D266" i="1"/>
  <c r="C266" i="1"/>
  <c r="D265" i="1"/>
  <c r="H265" i="1" s="1"/>
  <c r="C265" i="1"/>
  <c r="H264" i="1"/>
  <c r="G264" i="1"/>
  <c r="D264" i="1"/>
  <c r="C264" i="1"/>
  <c r="D263" i="1"/>
  <c r="G263" i="1" s="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D248" i="1"/>
  <c r="G248" i="1" s="1"/>
  <c r="C248" i="1"/>
  <c r="D247" i="1"/>
  <c r="G247" i="1" s="1"/>
  <c r="C247"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H195" i="1"/>
  <c r="G195" i="1"/>
  <c r="D195" i="1"/>
  <c r="C195" i="1"/>
  <c r="H194" i="1"/>
  <c r="G194" i="1"/>
  <c r="D194" i="1"/>
  <c r="C194" i="1"/>
  <c r="H193" i="1"/>
  <c r="G193" i="1"/>
  <c r="D193" i="1"/>
  <c r="C193" i="1"/>
  <c r="H192" i="1"/>
  <c r="G192" i="1"/>
  <c r="D192" i="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D177" i="1"/>
  <c r="H177" i="1" s="1"/>
  <c r="C177" i="1"/>
  <c r="H176" i="1"/>
  <c r="G176" i="1"/>
  <c r="D176" i="1"/>
  <c r="C176" i="1"/>
  <c r="H175" i="1"/>
  <c r="D175" i="1"/>
  <c r="G175" i="1" s="1"/>
  <c r="C175" i="1"/>
  <c r="C174" i="1"/>
  <c r="D173" i="1"/>
  <c r="H173" i="1" s="1"/>
  <c r="C173" i="1"/>
  <c r="H172" i="1"/>
  <c r="D172" i="1"/>
  <c r="G172" i="1" s="1"/>
  <c r="C172" i="1"/>
  <c r="H171" i="1"/>
  <c r="G171" i="1"/>
  <c r="D171" i="1"/>
  <c r="C171" i="1"/>
  <c r="H170" i="1"/>
  <c r="G170" i="1"/>
  <c r="D170" i="1"/>
  <c r="C170" i="1"/>
  <c r="D169" i="1"/>
  <c r="H169" i="1" s="1"/>
  <c r="C169" i="1"/>
  <c r="H168" i="1"/>
  <c r="G168" i="1"/>
  <c r="D168" i="1"/>
  <c r="C168" i="1"/>
  <c r="H167" i="1"/>
  <c r="G167" i="1"/>
  <c r="D167" i="1"/>
  <c r="C167" i="1"/>
  <c r="D166" i="1"/>
  <c r="H166" i="1" s="1"/>
  <c r="C166" i="1"/>
  <c r="H165" i="1"/>
  <c r="G165" i="1"/>
  <c r="D165" i="1"/>
  <c r="C165" i="1"/>
  <c r="D164" i="1"/>
  <c r="H164" i="1" s="1"/>
  <c r="C164" i="1"/>
  <c r="H163" i="1"/>
  <c r="G163" i="1"/>
  <c r="D163" i="1"/>
  <c r="C163" i="1"/>
  <c r="H162" i="1"/>
  <c r="G162" i="1"/>
  <c r="D162" i="1"/>
  <c r="C162" i="1"/>
  <c r="D161" i="1"/>
  <c r="H161" i="1" s="1"/>
  <c r="C161" i="1"/>
  <c r="C160" i="1"/>
  <c r="H159" i="1"/>
  <c r="G159" i="1"/>
  <c r="D159" i="1"/>
  <c r="C159" i="1"/>
  <c r="H158" i="1"/>
  <c r="D158" i="1"/>
  <c r="G158" i="1" s="1"/>
  <c r="C158" i="1"/>
  <c r="H157" i="1"/>
  <c r="G157" i="1"/>
  <c r="D157" i="1"/>
  <c r="C157" i="1"/>
  <c r="C156" i="1"/>
  <c r="D155" i="1"/>
  <c r="G155" i="1" s="1"/>
  <c r="C155" i="1"/>
  <c r="H154" i="1"/>
  <c r="G154" i="1"/>
  <c r="D154" i="1"/>
  <c r="C154" i="1"/>
  <c r="H153" i="1"/>
  <c r="G153" i="1"/>
  <c r="D153" i="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D119" i="1"/>
  <c r="H119" i="1" s="1"/>
  <c r="C119" i="1"/>
  <c r="D118" i="1"/>
  <c r="H118" i="1" s="1"/>
  <c r="C118" i="1"/>
  <c r="D117" i="1"/>
  <c r="H117" i="1" s="1"/>
  <c r="C117" i="1"/>
  <c r="D116" i="1"/>
  <c r="H116" i="1" s="1"/>
  <c r="C116" i="1"/>
  <c r="H115" i="1"/>
  <c r="G115" i="1"/>
  <c r="D115" i="1"/>
  <c r="C115" i="1"/>
  <c r="H114" i="1"/>
  <c r="G114" i="1"/>
  <c r="D114" i="1"/>
  <c r="C114" i="1"/>
  <c r="D113" i="1"/>
  <c r="H113" i="1" s="1"/>
  <c r="C113" i="1"/>
  <c r="H112" i="1"/>
  <c r="G112" i="1"/>
  <c r="D112" i="1"/>
  <c r="C112" i="1"/>
  <c r="D111" i="1"/>
  <c r="H111" i="1" s="1"/>
  <c r="C111" i="1"/>
  <c r="D110" i="1"/>
  <c r="H110" i="1" s="1"/>
  <c r="C110" i="1"/>
  <c r="H109" i="1"/>
  <c r="G109" i="1"/>
  <c r="D109" i="1"/>
  <c r="C109" i="1"/>
  <c r="D108" i="1"/>
  <c r="H108" i="1" s="1"/>
  <c r="C108" i="1"/>
  <c r="H107" i="1"/>
  <c r="G107" i="1"/>
  <c r="D107" i="1"/>
  <c r="C107" i="1"/>
  <c r="D106" i="1"/>
  <c r="H106" i="1" s="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G90" i="1"/>
  <c r="D90" i="1"/>
  <c r="H90" i="1" s="1"/>
  <c r="C90" i="1"/>
  <c r="H89" i="1"/>
  <c r="G89" i="1"/>
  <c r="D89" i="1"/>
  <c r="C89" i="1"/>
  <c r="H88" i="1"/>
  <c r="G88" i="1"/>
  <c r="D88" i="1"/>
  <c r="C88" i="1"/>
  <c r="D87" i="1"/>
  <c r="H87" i="1" s="1"/>
  <c r="C87" i="1"/>
  <c r="H86" i="1"/>
  <c r="G86" i="1"/>
  <c r="D86" i="1"/>
  <c r="C86" i="1"/>
  <c r="G85" i="1"/>
  <c r="D85" i="1"/>
  <c r="H85" i="1" s="1"/>
  <c r="C85" i="1"/>
  <c r="H84" i="1"/>
  <c r="G84" i="1"/>
  <c r="D84" i="1"/>
  <c r="C84" i="1"/>
  <c r="H83" i="1"/>
  <c r="G83" i="1"/>
  <c r="D83" i="1"/>
  <c r="C83" i="1"/>
  <c r="H82" i="1"/>
  <c r="G82" i="1"/>
  <c r="D82" i="1"/>
  <c r="C82" i="1"/>
  <c r="H81" i="1"/>
  <c r="G81" i="1"/>
  <c r="D81" i="1"/>
  <c r="C81" i="1"/>
  <c r="H80" i="1"/>
  <c r="G80" i="1"/>
  <c r="D80" i="1"/>
  <c r="C80" i="1"/>
  <c r="G79"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G60" i="1"/>
  <c r="D60" i="1"/>
  <c r="C60" i="1"/>
  <c r="D59" i="1"/>
  <c r="H59" i="1" s="1"/>
  <c r="C59" i="1"/>
  <c r="H58" i="1"/>
  <c r="G58" i="1"/>
  <c r="D58" i="1"/>
  <c r="C58" i="1"/>
  <c r="C57" i="1"/>
  <c r="H56" i="1"/>
  <c r="G56" i="1"/>
  <c r="D56" i="1"/>
  <c r="C56" i="1"/>
  <c r="D55" i="1"/>
  <c r="H55" i="1" s="1"/>
  <c r="C55" i="1"/>
  <c r="D54" i="1"/>
  <c r="H54" i="1" s="1"/>
  <c r="C54" i="1"/>
  <c r="D53" i="1"/>
  <c r="H53" i="1" s="1"/>
  <c r="C53" i="1"/>
  <c r="D52" i="1"/>
  <c r="H52" i="1" s="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G27" i="1"/>
  <c r="D27" i="1"/>
  <c r="H27" i="1" s="1"/>
  <c r="C27" i="1"/>
  <c r="H26" i="1"/>
  <c r="G26" i="1"/>
  <c r="D26" i="1"/>
  <c r="C26" i="1"/>
  <c r="C25" i="1"/>
  <c r="H24" i="1"/>
  <c r="G24" i="1"/>
  <c r="D24" i="1"/>
  <c r="C24" i="1"/>
  <c r="H23" i="1"/>
  <c r="G23" i="1"/>
  <c r="D23" i="1"/>
  <c r="C23" i="1"/>
  <c r="H22" i="1"/>
  <c r="G22" i="1"/>
  <c r="D22" i="1"/>
  <c r="C22" i="1"/>
  <c r="H21" i="1"/>
  <c r="G21" i="1"/>
  <c r="D21" i="1"/>
  <c r="C21" i="1"/>
  <c r="G20" i="1"/>
  <c r="D20" i="1"/>
  <c r="H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G6" i="1"/>
  <c r="D6" i="1"/>
  <c r="H6" i="1" s="1"/>
  <c r="C6" i="1"/>
  <c r="G5" i="1"/>
  <c r="D5" i="1"/>
  <c r="H5" i="1" s="1"/>
  <c r="C5" i="1"/>
  <c r="D4" i="1"/>
  <c r="H4" i="1" s="1"/>
  <c r="C4" i="1"/>
  <c r="H70" i="1" l="1"/>
  <c r="G70" i="1"/>
  <c r="G699" i="1"/>
  <c r="D49" i="1"/>
  <c r="H49" i="1" s="1"/>
  <c r="E327" i="9"/>
  <c r="B327" i="9" s="1"/>
  <c r="H1189" i="1"/>
  <c r="H1182" i="1"/>
  <c r="F82" i="6"/>
  <c r="F129" i="6"/>
  <c r="E114" i="6"/>
  <c r="I30" i="3" s="1"/>
  <c r="H1519" i="1"/>
  <c r="F75" i="6"/>
  <c r="H422" i="1"/>
  <c r="H398" i="1"/>
  <c r="G371" i="1"/>
  <c r="H298" i="1"/>
  <c r="H415" i="1"/>
  <c r="G422" i="1"/>
  <c r="G421" i="1"/>
  <c r="H421" i="1"/>
  <c r="C1264" i="1"/>
  <c r="H1264" i="1" s="1"/>
  <c r="H1266" i="1"/>
  <c r="D255" i="5"/>
  <c r="C1259" i="1" s="1"/>
  <c r="H1259" i="1" s="1"/>
  <c r="H155" i="1"/>
  <c r="H423" i="1"/>
  <c r="F428" i="4"/>
  <c r="H300" i="1"/>
  <c r="H1081" i="1"/>
  <c r="D70" i="5"/>
  <c r="C1075" i="1" s="1"/>
  <c r="H1082" i="1"/>
  <c r="H1306" i="1"/>
  <c r="H1305" i="1"/>
  <c r="G1306" i="1"/>
  <c r="E324" i="9"/>
  <c r="B324" i="9" s="1"/>
  <c r="H1279" i="1"/>
  <c r="H1281" i="1"/>
  <c r="H1283" i="1"/>
  <c r="G1283" i="1"/>
  <c r="G1261" i="1"/>
  <c r="H1256" i="1"/>
  <c r="G1256" i="1"/>
  <c r="G1257" i="1"/>
  <c r="G1280" i="1"/>
  <c r="G1273" i="1"/>
  <c r="G1268" i="1"/>
  <c r="G1269" i="1"/>
  <c r="G1265" i="1"/>
  <c r="D1260" i="1"/>
  <c r="H1260" i="1" s="1"/>
  <c r="H1291" i="1"/>
  <c r="H1294" i="1"/>
  <c r="H1293" i="1"/>
  <c r="H1299" i="1"/>
  <c r="H1297" i="1"/>
  <c r="E318" i="9"/>
  <c r="B318" i="9" s="1"/>
  <c r="E307" i="9"/>
  <c r="B307" i="9" s="1"/>
  <c r="E333" i="9"/>
  <c r="B333" i="9" s="1"/>
  <c r="H1365" i="1"/>
  <c r="E330" i="9"/>
  <c r="H1363" i="1"/>
  <c r="H1359" i="1"/>
  <c r="E321" i="9"/>
  <c r="B321" i="9" s="1"/>
  <c r="H1349" i="1"/>
  <c r="H1347" i="1"/>
  <c r="G1374" i="1"/>
  <c r="G1390" i="1"/>
  <c r="G1397" i="1"/>
  <c r="G1389" i="1"/>
  <c r="H1292" i="1"/>
  <c r="G1381" i="1"/>
  <c r="E340" i="9"/>
  <c r="B340" i="9" s="1"/>
  <c r="G1370" i="1"/>
  <c r="H1339" i="1"/>
  <c r="G1588" i="1"/>
  <c r="H1343" i="1"/>
  <c r="E338" i="9"/>
  <c r="B338" i="9" s="1"/>
  <c r="H1340" i="1"/>
  <c r="H1336" i="1"/>
  <c r="H1335" i="1"/>
  <c r="E311" i="9"/>
  <c r="B311" i="9" s="1"/>
  <c r="E317" i="9"/>
  <c r="B317" i="9" s="1"/>
  <c r="E314" i="9"/>
  <c r="B314" i="9" s="1"/>
  <c r="E70" i="5"/>
  <c r="F8" i="5"/>
  <c r="G674" i="1"/>
  <c r="G673" i="1"/>
  <c r="H1556" i="1"/>
  <c r="D5" i="7"/>
  <c r="C1538" i="1" s="1"/>
  <c r="H1555" i="1"/>
  <c r="H1557" i="1"/>
  <c r="G649" i="1"/>
  <c r="H649" i="1"/>
  <c r="G265" i="1"/>
  <c r="H263" i="1"/>
  <c r="G151" i="1"/>
  <c r="G267" i="1"/>
  <c r="G4" i="1"/>
  <c r="E322" i="9"/>
  <c r="B322" i="9" s="1"/>
  <c r="E312" i="9"/>
  <c r="B312" i="9" s="1"/>
  <c r="G1291" i="1"/>
  <c r="G302" i="1"/>
  <c r="G301" i="1"/>
  <c r="G300" i="1"/>
  <c r="G299" i="1"/>
  <c r="G423" i="1"/>
  <c r="E648" i="4"/>
  <c r="D642" i="1" s="1"/>
  <c r="G632" i="1"/>
  <c r="G631" i="1"/>
  <c r="G636" i="1"/>
  <c r="E294" i="9"/>
  <c r="B294" i="9" s="1"/>
  <c r="G635" i="1"/>
  <c r="G651" i="1"/>
  <c r="G645" i="1"/>
  <c r="D1301" i="1"/>
  <c r="H1301" i="1" s="1"/>
  <c r="F297" i="5"/>
  <c r="G1264" i="1"/>
  <c r="E303" i="9"/>
  <c r="B303" i="9" s="1"/>
  <c r="E251" i="5"/>
  <c r="F256" i="5"/>
  <c r="D1087" i="1"/>
  <c r="H1087" i="1" s="1"/>
  <c r="G1202" i="1"/>
  <c r="G1201" i="1"/>
  <c r="G1190" i="1"/>
  <c r="G1185" i="1"/>
  <c r="F181" i="5"/>
  <c r="G1182" i="1"/>
  <c r="G1164" i="1"/>
  <c r="D1141" i="1"/>
  <c r="G1087" i="1"/>
  <c r="E69" i="5"/>
  <c r="G1078" i="1"/>
  <c r="D1075" i="1"/>
  <c r="G1039" i="1"/>
  <c r="F56" i="5"/>
  <c r="G1060" i="1"/>
  <c r="G1059" i="1"/>
  <c r="G1047" i="1"/>
  <c r="G1035" i="1"/>
  <c r="F29" i="5"/>
  <c r="F13" i="5"/>
  <c r="C1681" i="1"/>
  <c r="G1681" i="1" s="1"/>
  <c r="H1683" i="1"/>
  <c r="G1686" i="1"/>
  <c r="H1681" i="1"/>
  <c r="G1608" i="1"/>
  <c r="C1604" i="1"/>
  <c r="H1604" i="1" s="1"/>
  <c r="H1601" i="1"/>
  <c r="H1539" i="1"/>
  <c r="G1587" i="1"/>
  <c r="H1585" i="1"/>
  <c r="D6" i="8"/>
  <c r="C1583" i="1" s="1"/>
  <c r="H1583" i="1" s="1"/>
  <c r="E320" i="9"/>
  <c r="B320" i="9" s="1"/>
  <c r="E329" i="9"/>
  <c r="B329" i="9" s="1"/>
  <c r="E31" i="9"/>
  <c r="B31" i="9" s="1"/>
  <c r="E37" i="9"/>
  <c r="B37" i="9" s="1"/>
  <c r="E326" i="9"/>
  <c r="J1557" i="1"/>
  <c r="G298" i="1"/>
  <c r="F426" i="4"/>
  <c r="G259" i="1"/>
  <c r="H259" i="1"/>
  <c r="G173" i="1"/>
  <c r="G657" i="1"/>
  <c r="G656" i="1"/>
  <c r="G850" i="1"/>
  <c r="E84" i="9"/>
  <c r="B84" i="9" s="1"/>
  <c r="G844" i="1"/>
  <c r="H843" i="1"/>
  <c r="G843" i="1"/>
  <c r="H842" i="1"/>
  <c r="G842" i="1"/>
  <c r="G841" i="1"/>
  <c r="G839" i="1"/>
  <c r="G836" i="1"/>
  <c r="G736" i="1"/>
  <c r="G735" i="1"/>
  <c r="G734" i="1"/>
  <c r="G732" i="1"/>
  <c r="G730" i="1"/>
  <c r="G704" i="1"/>
  <c r="G675" i="1"/>
  <c r="B296" i="9"/>
  <c r="G650" i="1"/>
  <c r="F656" i="4"/>
  <c r="G331" i="1"/>
  <c r="H331" i="1"/>
  <c r="E321" i="4"/>
  <c r="D316" i="1" s="1"/>
  <c r="D317" i="1"/>
  <c r="G304" i="1"/>
  <c r="G305" i="1"/>
  <c r="G306" i="1"/>
  <c r="F310" i="4"/>
  <c r="H374" i="1"/>
  <c r="G394" i="1"/>
  <c r="G393" i="1"/>
  <c r="G369" i="1"/>
  <c r="H369" i="1"/>
  <c r="G246" i="1"/>
  <c r="H247" i="1"/>
  <c r="H286" i="1"/>
  <c r="G285" i="1"/>
  <c r="G274" i="1"/>
  <c r="G275" i="1"/>
  <c r="E273" i="4"/>
  <c r="D269" i="1" s="1"/>
  <c r="F278" i="4"/>
  <c r="F274" i="4"/>
  <c r="D270" i="1"/>
  <c r="F269" i="4"/>
  <c r="E81" i="9"/>
  <c r="B81" i="9" s="1"/>
  <c r="E262" i="4"/>
  <c r="D258" i="1" s="1"/>
  <c r="H242" i="1"/>
  <c r="G242" i="1"/>
  <c r="F246" i="4"/>
  <c r="E69" i="9"/>
  <c r="B69" i="9" s="1"/>
  <c r="G221" i="1"/>
  <c r="H221" i="1"/>
  <c r="E221" i="4"/>
  <c r="D217" i="1" s="1"/>
  <c r="E68" i="9"/>
  <c r="B68" i="9" s="1"/>
  <c r="F246" i="9"/>
  <c r="B246" i="9" s="1"/>
  <c r="G213" i="1"/>
  <c r="G212" i="1"/>
  <c r="G197" i="1"/>
  <c r="G196" i="1"/>
  <c r="F244" i="9"/>
  <c r="E56" i="9"/>
  <c r="B56" i="9" s="1"/>
  <c r="F242" i="9"/>
  <c r="B242" i="9" s="1"/>
  <c r="G190" i="1"/>
  <c r="H190" i="1"/>
  <c r="F240" i="9"/>
  <c r="B240" i="9" s="1"/>
  <c r="B238" i="9"/>
  <c r="G174" i="1"/>
  <c r="H174" i="1"/>
  <c r="G177" i="1"/>
  <c r="G166" i="1"/>
  <c r="G169" i="1"/>
  <c r="G161" i="1"/>
  <c r="G164" i="1"/>
  <c r="D156" i="1"/>
  <c r="E48" i="9"/>
  <c r="B48" i="9" s="1"/>
  <c r="G150" i="1"/>
  <c r="H150" i="1"/>
  <c r="F154" i="4"/>
  <c r="E153" i="4"/>
  <c r="D149" i="1" s="1"/>
  <c r="F23" i="4"/>
  <c r="G119" i="1"/>
  <c r="G118" i="1"/>
  <c r="G116" i="1"/>
  <c r="G117" i="1"/>
  <c r="G113" i="1"/>
  <c r="F236" i="9"/>
  <c r="B236" i="9" s="1"/>
  <c r="G111" i="1"/>
  <c r="G108" i="1"/>
  <c r="G110" i="1"/>
  <c r="G106" i="1"/>
  <c r="G103" i="1"/>
  <c r="G105" i="1"/>
  <c r="G93" i="1"/>
  <c r="G87" i="1"/>
  <c r="F91" i="4"/>
  <c r="F232" i="9"/>
  <c r="B232" i="9" s="1"/>
  <c r="G57" i="1"/>
  <c r="G59" i="1"/>
  <c r="G54" i="1"/>
  <c r="G55" i="1"/>
  <c r="G53" i="1"/>
  <c r="G49" i="1"/>
  <c r="G52" i="1"/>
  <c r="H25" i="1"/>
  <c r="G25" i="1"/>
  <c r="F29" i="4"/>
  <c r="H19" i="1"/>
  <c r="B230" i="9"/>
  <c r="E7" i="4"/>
  <c r="D3" i="1" s="1"/>
  <c r="G1013" i="1"/>
  <c r="G1014" i="1"/>
  <c r="G1015" i="1"/>
  <c r="G1016" i="1"/>
  <c r="G1018" i="1"/>
  <c r="G1019" i="1"/>
  <c r="G1020" i="1"/>
  <c r="G1021" i="1"/>
  <c r="G1022" i="1"/>
  <c r="G1023" i="1"/>
  <c r="G1024" i="1"/>
  <c r="G1025" i="1"/>
  <c r="G1026" i="1"/>
  <c r="G1027" i="1"/>
  <c r="G1028" i="1"/>
  <c r="G1029" i="1"/>
  <c r="G1030" i="1"/>
  <c r="G1031" i="1"/>
  <c r="G1032" i="1"/>
  <c r="G1033" i="1"/>
  <c r="G1034" i="1"/>
  <c r="G1038" i="1"/>
  <c r="G1042" i="1"/>
  <c r="G1046" i="1"/>
  <c r="G1050" i="1"/>
  <c r="G1054" i="1"/>
  <c r="G1058" i="1"/>
  <c r="G1062" i="1"/>
  <c r="G1066" i="1"/>
  <c r="G1070" i="1"/>
  <c r="G1077" i="1"/>
  <c r="G1081" i="1"/>
  <c r="G1085" i="1"/>
  <c r="G1089" i="1"/>
  <c r="G1096" i="1"/>
  <c r="G1100" i="1"/>
  <c r="G1104" i="1"/>
  <c r="G1108" i="1"/>
  <c r="G1112" i="1"/>
  <c r="G1116" i="1"/>
  <c r="G1120" i="1"/>
  <c r="G1124" i="1"/>
  <c r="G1128" i="1"/>
  <c r="G1132" i="1"/>
  <c r="G1136" i="1"/>
  <c r="G1143" i="1"/>
  <c r="G1147" i="1"/>
  <c r="G1151" i="1"/>
  <c r="G1154"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52" i="1"/>
  <c r="G1263" i="1"/>
  <c r="G1267" i="1"/>
  <c r="G1271" i="1"/>
  <c r="G1275" i="1"/>
  <c r="G1282" i="1"/>
  <c r="G1286" i="1"/>
  <c r="G1290" i="1"/>
  <c r="G1294" i="1"/>
  <c r="G1297" i="1"/>
  <c r="G1305"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412" i="1"/>
  <c r="G1412" i="1"/>
  <c r="H1415" i="1"/>
  <c r="G1415" i="1"/>
  <c r="H1444" i="1"/>
  <c r="G1444" i="1"/>
  <c r="H1447" i="1"/>
  <c r="G1447" i="1"/>
  <c r="H1476" i="1"/>
  <c r="G1476" i="1"/>
  <c r="H1479" i="1"/>
  <c r="G1479" i="1"/>
  <c r="H1508" i="1"/>
  <c r="G1508" i="1"/>
  <c r="H1511" i="1"/>
  <c r="G1511" i="1"/>
  <c r="H1626" i="1"/>
  <c r="G1626" i="1"/>
  <c r="F107" i="4"/>
  <c r="E106" i="4"/>
  <c r="D102" i="1" s="1"/>
  <c r="F291" i="5"/>
  <c r="C1295" i="1"/>
  <c r="E5" i="6"/>
  <c r="F5" i="6" s="1"/>
  <c r="D1402" i="1"/>
  <c r="G1402" i="1" s="1"/>
  <c r="H1634" i="1"/>
  <c r="G1634" i="1"/>
  <c r="H1654" i="1"/>
  <c r="G1654" i="1"/>
  <c r="H1341" i="1"/>
  <c r="G1341" i="1"/>
  <c r="H1348" i="1"/>
  <c r="G1348" i="1"/>
  <c r="H1357" i="1"/>
  <c r="G1357" i="1"/>
  <c r="H1364" i="1"/>
  <c r="G1364" i="1"/>
  <c r="H1420" i="1"/>
  <c r="G1420" i="1"/>
  <c r="H1423" i="1"/>
  <c r="G1423" i="1"/>
  <c r="H1452" i="1"/>
  <c r="G1452" i="1"/>
  <c r="H1455" i="1"/>
  <c r="G1455" i="1"/>
  <c r="H1484" i="1"/>
  <c r="G1484" i="1"/>
  <c r="H1487" i="1"/>
  <c r="G1487" i="1"/>
  <c r="H1516" i="1"/>
  <c r="G1516" i="1"/>
  <c r="H1528" i="1"/>
  <c r="G1528" i="1"/>
  <c r="G1037" i="1"/>
  <c r="G1041" i="1"/>
  <c r="G1045" i="1"/>
  <c r="G1049" i="1"/>
  <c r="G1053" i="1"/>
  <c r="G1057" i="1"/>
  <c r="G1061" i="1"/>
  <c r="G1065" i="1"/>
  <c r="G1069" i="1"/>
  <c r="G1073" i="1"/>
  <c r="G1076" i="1"/>
  <c r="G1080" i="1"/>
  <c r="G1084" i="1"/>
  <c r="G1088" i="1"/>
  <c r="G1092" i="1"/>
  <c r="G1095" i="1"/>
  <c r="G1099" i="1"/>
  <c r="G1103" i="1"/>
  <c r="G1107" i="1"/>
  <c r="G1111" i="1"/>
  <c r="G1115" i="1"/>
  <c r="G1119" i="1"/>
  <c r="G1123" i="1"/>
  <c r="G1127" i="1"/>
  <c r="G1131" i="1"/>
  <c r="G1135" i="1"/>
  <c r="G1139" i="1"/>
  <c r="G1142" i="1"/>
  <c r="G1146" i="1"/>
  <c r="G1150" i="1"/>
  <c r="G1153" i="1"/>
  <c r="G1157" i="1"/>
  <c r="G1161" i="1"/>
  <c r="G1165" i="1"/>
  <c r="G1169" i="1"/>
  <c r="G1173" i="1"/>
  <c r="G1177" i="1"/>
  <c r="G1183" i="1"/>
  <c r="G1187" i="1"/>
  <c r="G1191" i="1"/>
  <c r="G1195" i="1"/>
  <c r="G1199" i="1"/>
  <c r="G1203" i="1"/>
  <c r="G1207" i="1"/>
  <c r="G1211" i="1"/>
  <c r="G1215" i="1"/>
  <c r="G1219" i="1"/>
  <c r="G1223" i="1"/>
  <c r="G1227" i="1"/>
  <c r="G1231" i="1"/>
  <c r="G1235" i="1"/>
  <c r="G1239" i="1"/>
  <c r="G1243" i="1"/>
  <c r="G1247" i="1"/>
  <c r="G1251" i="1"/>
  <c r="G1258" i="1"/>
  <c r="G1262" i="1"/>
  <c r="G1266" i="1"/>
  <c r="G1270" i="1"/>
  <c r="G1274" i="1"/>
  <c r="G1281" i="1"/>
  <c r="G1285" i="1"/>
  <c r="G1289" i="1"/>
  <c r="G1293" i="1"/>
  <c r="G1296" i="1"/>
  <c r="G1300" i="1"/>
  <c r="G1304" i="1"/>
  <c r="H1404" i="1"/>
  <c r="G1404" i="1"/>
  <c r="H1407" i="1"/>
  <c r="G1407" i="1"/>
  <c r="H1436" i="1"/>
  <c r="G1436" i="1"/>
  <c r="H1439" i="1"/>
  <c r="G1439" i="1"/>
  <c r="H1468" i="1"/>
  <c r="G1468" i="1"/>
  <c r="H1471" i="1"/>
  <c r="G1471" i="1"/>
  <c r="H1500" i="1"/>
  <c r="G1500" i="1"/>
  <c r="H1503" i="1"/>
  <c r="G1503" i="1"/>
  <c r="H1591" i="1"/>
  <c r="G1591" i="1"/>
  <c r="H1599" i="1"/>
  <c r="G1599" i="1"/>
  <c r="H1607" i="1"/>
  <c r="G1607" i="1"/>
  <c r="H1615" i="1"/>
  <c r="G1615" i="1"/>
  <c r="F427" i="4"/>
  <c r="D648" i="4"/>
  <c r="D647" i="4"/>
  <c r="G1288" i="1"/>
  <c r="G1292" i="1"/>
  <c r="G1299" i="1"/>
  <c r="G1303"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7" i="1"/>
  <c r="G1337" i="1"/>
  <c r="H1351" i="1"/>
  <c r="G1351" i="1"/>
  <c r="H1367" i="1"/>
  <c r="G1367" i="1"/>
  <c r="H1428" i="1"/>
  <c r="G1428" i="1"/>
  <c r="H1460" i="1"/>
  <c r="G1460" i="1"/>
  <c r="H1463" i="1"/>
  <c r="G1463" i="1"/>
  <c r="H1492" i="1"/>
  <c r="G1492" i="1"/>
  <c r="H1495" i="1"/>
  <c r="G1495" i="1"/>
  <c r="G1665" i="1"/>
  <c r="H1665" i="1"/>
  <c r="G1674" i="1"/>
  <c r="F362" i="4"/>
  <c r="E361" i="4"/>
  <c r="F374" i="4"/>
  <c r="D373" i="4"/>
  <c r="H1344" i="1"/>
  <c r="G1344" i="1"/>
  <c r="H1360" i="1"/>
  <c r="G1360" i="1"/>
  <c r="H1372" i="1"/>
  <c r="G1372" i="1"/>
  <c r="H1375" i="1"/>
  <c r="G1375" i="1"/>
  <c r="H1380" i="1"/>
  <c r="G1380" i="1"/>
  <c r="H1383" i="1"/>
  <c r="G1383" i="1"/>
  <c r="H1388" i="1"/>
  <c r="G1388" i="1"/>
  <c r="H1391" i="1"/>
  <c r="G1391" i="1"/>
  <c r="H1396" i="1"/>
  <c r="G1396" i="1"/>
  <c r="H1399" i="1"/>
  <c r="G1399" i="1"/>
  <c r="H1532" i="1"/>
  <c r="G1532" i="1"/>
  <c r="H1540" i="1"/>
  <c r="G1540" i="1"/>
  <c r="J1542" i="1"/>
  <c r="H1542" i="1"/>
  <c r="G1542" i="1"/>
  <c r="J1546" i="1"/>
  <c r="H1546" i="1"/>
  <c r="G1546" i="1"/>
  <c r="I1546" i="1" s="1"/>
  <c r="G1572" i="1"/>
  <c r="H1572" i="1"/>
  <c r="J1579" i="1"/>
  <c r="H1579" i="1"/>
  <c r="G1579" i="1"/>
  <c r="G1589" i="1"/>
  <c r="H1589" i="1"/>
  <c r="G1597" i="1"/>
  <c r="H1597" i="1"/>
  <c r="G1605" i="1"/>
  <c r="H1605" i="1"/>
  <c r="G1613" i="1"/>
  <c r="H1613" i="1"/>
  <c r="F83" i="4"/>
  <c r="E82" i="4"/>
  <c r="D78" i="1" s="1"/>
  <c r="F141" i="4"/>
  <c r="E140" i="4"/>
  <c r="D136" i="1" s="1"/>
  <c r="H1356" i="1"/>
  <c r="G1356" i="1"/>
  <c r="H1403" i="1"/>
  <c r="G1403" i="1"/>
  <c r="H1408" i="1"/>
  <c r="G1408" i="1"/>
  <c r="H1411" i="1"/>
  <c r="G1411" i="1"/>
  <c r="H1416" i="1"/>
  <c r="G1416" i="1"/>
  <c r="H1419" i="1"/>
  <c r="G1419" i="1"/>
  <c r="H1424" i="1"/>
  <c r="G1424" i="1"/>
  <c r="H1427" i="1"/>
  <c r="G1427" i="1"/>
  <c r="H1432" i="1"/>
  <c r="G1432" i="1"/>
  <c r="H1435" i="1"/>
  <c r="G1435" i="1"/>
  <c r="H1440" i="1"/>
  <c r="G1440" i="1"/>
  <c r="H1443" i="1"/>
  <c r="G1443" i="1"/>
  <c r="H1448" i="1"/>
  <c r="G1448" i="1"/>
  <c r="H1451" i="1"/>
  <c r="G1451" i="1"/>
  <c r="H1456" i="1"/>
  <c r="G1456" i="1"/>
  <c r="H1459" i="1"/>
  <c r="G1459" i="1"/>
  <c r="H1464" i="1"/>
  <c r="G1464" i="1"/>
  <c r="H1467" i="1"/>
  <c r="G1467" i="1"/>
  <c r="H1472" i="1"/>
  <c r="G1472" i="1"/>
  <c r="H1475" i="1"/>
  <c r="G1475" i="1"/>
  <c r="H1480" i="1"/>
  <c r="G1480" i="1"/>
  <c r="H1483" i="1"/>
  <c r="G1483" i="1"/>
  <c r="H1488" i="1"/>
  <c r="G1488" i="1"/>
  <c r="H1491" i="1"/>
  <c r="G1491" i="1"/>
  <c r="H1496" i="1"/>
  <c r="G1496" i="1"/>
  <c r="H1499" i="1"/>
  <c r="G1499" i="1"/>
  <c r="H1504" i="1"/>
  <c r="G1504" i="1"/>
  <c r="H1507" i="1"/>
  <c r="G1507" i="1"/>
  <c r="H1512" i="1"/>
  <c r="G1512" i="1"/>
  <c r="H1515" i="1"/>
  <c r="G1515" i="1"/>
  <c r="H1520" i="1"/>
  <c r="G1520" i="1"/>
  <c r="H1536" i="1"/>
  <c r="G1536" i="1"/>
  <c r="G1580" i="1"/>
  <c r="H1580" i="1"/>
  <c r="H1586" i="1"/>
  <c r="G1586" i="1"/>
  <c r="H1594" i="1"/>
  <c r="G1594" i="1"/>
  <c r="H1602" i="1"/>
  <c r="G1602" i="1"/>
  <c r="H1610" i="1"/>
  <c r="G1610" i="1"/>
  <c r="H1618" i="1"/>
  <c r="G1618" i="1"/>
  <c r="H1623" i="1"/>
  <c r="G1623" i="1"/>
  <c r="F526" i="4"/>
  <c r="D522" i="4"/>
  <c r="H1334" i="1"/>
  <c r="G1336" i="1"/>
  <c r="H1338" i="1"/>
  <c r="G1340" i="1"/>
  <c r="H1342" i="1"/>
  <c r="H1345" i="1"/>
  <c r="G1347" i="1"/>
  <c r="H1352" i="1"/>
  <c r="G1352" i="1"/>
  <c r="G1353" i="1"/>
  <c r="H1361" i="1"/>
  <c r="G1363" i="1"/>
  <c r="H1368" i="1"/>
  <c r="G1368" i="1"/>
  <c r="G1369" i="1"/>
  <c r="H1371" i="1"/>
  <c r="G1371" i="1"/>
  <c r="H1376" i="1"/>
  <c r="G1376" i="1"/>
  <c r="H1379" i="1"/>
  <c r="G1379" i="1"/>
  <c r="H1384" i="1"/>
  <c r="G1384" i="1"/>
  <c r="H1387" i="1"/>
  <c r="G1387" i="1"/>
  <c r="H1392" i="1"/>
  <c r="G1392" i="1"/>
  <c r="H1395" i="1"/>
  <c r="G1395" i="1"/>
  <c r="H1400" i="1"/>
  <c r="G1400" i="1"/>
  <c r="H1524" i="1"/>
  <c r="G1524" i="1"/>
  <c r="G1667" i="1"/>
  <c r="H1667" i="1"/>
  <c r="G1685" i="1"/>
  <c r="H1685" i="1"/>
  <c r="F44" i="4"/>
  <c r="D43" i="4"/>
  <c r="F250" i="4"/>
  <c r="D230" i="4"/>
  <c r="F480" i="4"/>
  <c r="D479" i="4"/>
  <c r="F598" i="4"/>
  <c r="D597" i="4"/>
  <c r="G156" i="9"/>
  <c r="E156" i="9" s="1"/>
  <c r="B156" i="9" s="1"/>
  <c r="F607" i="4"/>
  <c r="J1543" i="1"/>
  <c r="J1548" i="1"/>
  <c r="J1552" i="1"/>
  <c r="J1558" i="1"/>
  <c r="J1562" i="1"/>
  <c r="J1567" i="1"/>
  <c r="J1575" i="1"/>
  <c r="E164" i="4"/>
  <c r="D160" i="1" s="1"/>
  <c r="F263" i="4"/>
  <c r="D262" i="4"/>
  <c r="E308" i="4"/>
  <c r="F407" i="4"/>
  <c r="D406" i="4"/>
  <c r="F431" i="4"/>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G1551" i="1"/>
  <c r="I1551" i="1" s="1"/>
  <c r="G1555" i="1"/>
  <c r="G1556" i="1"/>
  <c r="G1557" i="1"/>
  <c r="I1557" i="1" s="1"/>
  <c r="G1561" i="1"/>
  <c r="I1561" i="1" s="1"/>
  <c r="G1566" i="1"/>
  <c r="I1566" i="1" s="1"/>
  <c r="G1570" i="1"/>
  <c r="I1570" i="1" s="1"/>
  <c r="G1574" i="1"/>
  <c r="I1574" i="1" s="1"/>
  <c r="G1578" i="1"/>
  <c r="I1578" i="1" s="1"/>
  <c r="J1578" i="1"/>
  <c r="H1582" i="1"/>
  <c r="G1630" i="1"/>
  <c r="H1633" i="1"/>
  <c r="G1635" i="1"/>
  <c r="G1638" i="1"/>
  <c r="H1641" i="1"/>
  <c r="G1643" i="1"/>
  <c r="G1646" i="1"/>
  <c r="H1649" i="1"/>
  <c r="H1651" i="1"/>
  <c r="H1655" i="1"/>
  <c r="H1669" i="1"/>
  <c r="H1671" i="1"/>
  <c r="H1675" i="1"/>
  <c r="E49" i="4"/>
  <c r="D45" i="1" s="1"/>
  <c r="E202" i="4"/>
  <c r="D198" i="1" s="1"/>
  <c r="D273" i="4"/>
  <c r="F537" i="4"/>
  <c r="D536" i="4"/>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5" i="1"/>
  <c r="H1489" i="1"/>
  <c r="H1493" i="1"/>
  <c r="H1497" i="1"/>
  <c r="H1501" i="1"/>
  <c r="H1505" i="1"/>
  <c r="H1509" i="1"/>
  <c r="H1513" i="1"/>
  <c r="H1517" i="1"/>
  <c r="G1519" i="1"/>
  <c r="H1521" i="1"/>
  <c r="G1523" i="1"/>
  <c r="H1525" i="1"/>
  <c r="G1527" i="1"/>
  <c r="H1529" i="1"/>
  <c r="G1531" i="1"/>
  <c r="H1533" i="1"/>
  <c r="G1535" i="1"/>
  <c r="G1539" i="1"/>
  <c r="H1541" i="1"/>
  <c r="I1541" i="1" s="1"/>
  <c r="J1541" i="1"/>
  <c r="G1543" i="1"/>
  <c r="I1543" i="1" s="1"/>
  <c r="H1545" i="1"/>
  <c r="I1545" i="1" s="1"/>
  <c r="J1545" i="1"/>
  <c r="G1547" i="1"/>
  <c r="H1548" i="1"/>
  <c r="I1548" i="1" s="1"/>
  <c r="G1550" i="1"/>
  <c r="I1550" i="1" s="1"/>
  <c r="J1550" i="1"/>
  <c r="H1552" i="1"/>
  <c r="I1552" i="1" s="1"/>
  <c r="G1554" i="1"/>
  <c r="I1554" i="1" s="1"/>
  <c r="J1554" i="1"/>
  <c r="H1558" i="1"/>
  <c r="I1558" i="1" s="1"/>
  <c r="G1560" i="1"/>
  <c r="I1560" i="1" s="1"/>
  <c r="J1560" i="1"/>
  <c r="H1562" i="1"/>
  <c r="I1562" i="1" s="1"/>
  <c r="G1565" i="1"/>
  <c r="I1565" i="1" s="1"/>
  <c r="J1565" i="1"/>
  <c r="H1567" i="1"/>
  <c r="I1567" i="1" s="1"/>
  <c r="G1569" i="1"/>
  <c r="I1569" i="1" s="1"/>
  <c r="J1569" i="1"/>
  <c r="H1571" i="1"/>
  <c r="G1573" i="1"/>
  <c r="I1573" i="1" s="1"/>
  <c r="J1573" i="1"/>
  <c r="H1575" i="1"/>
  <c r="I1575" i="1" s="1"/>
  <c r="G1577" i="1"/>
  <c r="I1581" i="1"/>
  <c r="D49" i="4"/>
  <c r="F120" i="4"/>
  <c r="D106" i="4"/>
  <c r="F222" i="4"/>
  <c r="D221" i="4"/>
  <c r="E230" i="4"/>
  <c r="D226" i="1" s="1"/>
  <c r="F309" i="4"/>
  <c r="D308" i="4"/>
  <c r="E431" i="4"/>
  <c r="E466" i="4"/>
  <c r="D460" i="1" s="1"/>
  <c r="F492" i="4"/>
  <c r="D491" i="4"/>
  <c r="D571" i="4"/>
  <c r="E584" i="4"/>
  <c r="D578" i="1" s="1"/>
  <c r="F135" i="4"/>
  <c r="D134" i="4"/>
  <c r="F194" i="4"/>
  <c r="F322" i="4"/>
  <c r="D321" i="4"/>
  <c r="E373" i="4"/>
  <c r="D368" i="1" s="1"/>
  <c r="E647" i="4"/>
  <c r="D641" i="1" s="1"/>
  <c r="F467" i="4"/>
  <c r="D466" i="4"/>
  <c r="E479" i="4"/>
  <c r="D473" i="1" s="1"/>
  <c r="E491" i="4"/>
  <c r="D485" i="1" s="1"/>
  <c r="D7" i="5"/>
  <c r="F19" i="5"/>
  <c r="F136" i="5"/>
  <c r="D135" i="5"/>
  <c r="D274" i="5"/>
  <c r="F277" i="5"/>
  <c r="E5" i="7"/>
  <c r="G346" i="9" s="1"/>
  <c r="E346" i="9" s="1"/>
  <c r="F41" i="5"/>
  <c r="F70" i="5"/>
  <c r="G315" i="9"/>
  <c r="G316" i="9"/>
  <c r="D147" i="5"/>
  <c r="F150" i="5"/>
  <c r="H336" i="9"/>
  <c r="E336" i="9" s="1"/>
  <c r="B336" i="9" s="1"/>
  <c r="F178" i="5"/>
  <c r="E177" i="5"/>
  <c r="F203" i="5"/>
  <c r="G339" i="9"/>
  <c r="E339" i="9" s="1"/>
  <c r="B339" i="9" s="1"/>
  <c r="F219" i="5"/>
  <c r="D141" i="6"/>
  <c r="H27" i="3"/>
  <c r="D35" i="6"/>
  <c r="F118" i="6"/>
  <c r="E27" i="9"/>
  <c r="B27" i="9" s="1"/>
  <c r="E35" i="9"/>
  <c r="B35" i="9" s="1"/>
  <c r="E43" i="9"/>
  <c r="B43" i="9" s="1"/>
  <c r="E51" i="9"/>
  <c r="B51" i="9" s="1"/>
  <c r="G209" i="9"/>
  <c r="E209" i="9" s="1"/>
  <c r="B209" i="9" s="1"/>
  <c r="D7" i="4"/>
  <c r="F82" i="4"/>
  <c r="F140" i="4"/>
  <c r="F178" i="4"/>
  <c r="F203" i="4"/>
  <c r="D202" i="4"/>
  <c r="F361" i="4"/>
  <c r="F585" i="4"/>
  <c r="D584" i="4"/>
  <c r="E12" i="5"/>
  <c r="F12" i="5" s="1"/>
  <c r="F35" i="5"/>
  <c r="F71" i="5"/>
  <c r="F252" i="5"/>
  <c r="F6" i="6"/>
  <c r="F54" i="6"/>
  <c r="F114" i="6"/>
  <c r="D51" i="8"/>
  <c r="H315" i="9"/>
  <c r="H316" i="9"/>
  <c r="L207" i="9"/>
  <c r="F207" i="9" s="1"/>
  <c r="D88" i="5"/>
  <c r="D177" i="5"/>
  <c r="E337" i="9"/>
  <c r="B337" i="9" s="1"/>
  <c r="H310" i="9"/>
  <c r="G310" i="9"/>
  <c r="H30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224" i="9"/>
  <c r="E224" i="9" s="1"/>
  <c r="B224" i="9" s="1"/>
  <c r="G220" i="9"/>
  <c r="E220" i="9" s="1"/>
  <c r="B220" i="9" s="1"/>
  <c r="G216" i="9"/>
  <c r="E216" i="9" s="1"/>
  <c r="B216" i="9" s="1"/>
  <c r="G180" i="9"/>
  <c r="H179" i="9"/>
  <c r="H308" i="9"/>
  <c r="E308" i="9" s="1"/>
  <c r="B308" i="9" s="1"/>
  <c r="G301" i="9"/>
  <c r="E301" i="9" s="1"/>
  <c r="B301" i="9" s="1"/>
  <c r="L228"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300" i="9"/>
  <c r="E300" i="9" s="1"/>
  <c r="B300" i="9" s="1"/>
  <c r="G227" i="9"/>
  <c r="E227" i="9" s="1"/>
  <c r="B227" i="9" s="1"/>
  <c r="G219" i="9"/>
  <c r="E219" i="9" s="1"/>
  <c r="B219" i="9" s="1"/>
  <c r="G214" i="9"/>
  <c r="E214" i="9" s="1"/>
  <c r="B214" i="9" s="1"/>
  <c r="G212" i="9"/>
  <c r="E212" i="9" s="1"/>
  <c r="B212" i="9" s="1"/>
  <c r="G210" i="9"/>
  <c r="E210" i="9" s="1"/>
  <c r="B210" i="9" s="1"/>
  <c r="G208" i="9"/>
  <c r="E208" i="9" s="1"/>
  <c r="B208" i="9" s="1"/>
  <c r="G302" i="9"/>
  <c r="E302" i="9" s="1"/>
  <c r="B302"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B74" i="9"/>
  <c r="B82" i="9"/>
  <c r="B90" i="9"/>
  <c r="B98" i="9"/>
  <c r="G213" i="9"/>
  <c r="E213" i="9" s="1"/>
  <c r="B213" i="9" s="1"/>
  <c r="B25" i="9"/>
  <c r="E28" i="9"/>
  <c r="B28" i="9" s="1"/>
  <c r="B33" i="9"/>
  <c r="E36" i="9"/>
  <c r="B36" i="9" s="1"/>
  <c r="B41" i="9"/>
  <c r="E44" i="9"/>
  <c r="B44" i="9" s="1"/>
  <c r="B49" i="9"/>
  <c r="E52" i="9"/>
  <c r="B52" i="9" s="1"/>
  <c r="E72" i="9"/>
  <c r="B72" i="9" s="1"/>
  <c r="E80" i="9"/>
  <c r="B80" i="9" s="1"/>
  <c r="E88" i="9"/>
  <c r="B88" i="9" s="1"/>
  <c r="E96" i="9"/>
  <c r="B96" i="9" s="1"/>
  <c r="G211" i="9"/>
  <c r="E211" i="9" s="1"/>
  <c r="B211" i="9" s="1"/>
  <c r="G223" i="9"/>
  <c r="E223" i="9" s="1"/>
  <c r="B223" i="9" s="1"/>
  <c r="B161" i="9"/>
  <c r="B169" i="9"/>
  <c r="E157" i="9"/>
  <c r="B157" i="9" s="1"/>
  <c r="B244" i="9"/>
  <c r="B252" i="9"/>
  <c r="B260" i="9"/>
  <c r="B268" i="9"/>
  <c r="B276" i="9"/>
  <c r="B284" i="9"/>
  <c r="B292" i="9"/>
  <c r="F298" i="9"/>
  <c r="B330" i="9"/>
  <c r="B304" i="9"/>
  <c r="B248" i="9"/>
  <c r="B256" i="9"/>
  <c r="B264" i="9"/>
  <c r="B272" i="9"/>
  <c r="B280" i="9"/>
  <c r="B288" i="9"/>
  <c r="B326" i="9"/>
  <c r="B341" i="9"/>
  <c r="D1510" i="1" l="1"/>
  <c r="F255" i="5"/>
  <c r="G1259" i="1"/>
  <c r="G1260" i="1"/>
  <c r="E310" i="9"/>
  <c r="B310" i="9" s="1"/>
  <c r="H33" i="3"/>
  <c r="G1301" i="1"/>
  <c r="I25" i="3"/>
  <c r="D1255" i="1"/>
  <c r="E315" i="9"/>
  <c r="B315" i="9" s="1"/>
  <c r="E316" i="9"/>
  <c r="B316" i="9" s="1"/>
  <c r="H1141" i="1"/>
  <c r="G1141" i="1"/>
  <c r="I23" i="3"/>
  <c r="D1074" i="1"/>
  <c r="H1075" i="1"/>
  <c r="G1075" i="1"/>
  <c r="G1604" i="1"/>
  <c r="D44" i="8"/>
  <c r="H19" i="9" s="1"/>
  <c r="E19" i="9" s="1"/>
  <c r="B19" i="9" s="1"/>
  <c r="G1583" i="1"/>
  <c r="G317" i="1"/>
  <c r="H317" i="1"/>
  <c r="G270" i="1"/>
  <c r="H270" i="1"/>
  <c r="F164" i="4"/>
  <c r="H156" i="1"/>
  <c r="G156" i="1"/>
  <c r="G24" i="9"/>
  <c r="G149" i="1"/>
  <c r="H149" i="1"/>
  <c r="F153" i="4"/>
  <c r="H24" i="9"/>
  <c r="B346" i="9"/>
  <c r="E345" i="9"/>
  <c r="I10" i="3" s="1"/>
  <c r="H24" i="3"/>
  <c r="F177" i="5"/>
  <c r="C1181" i="1"/>
  <c r="F584" i="4"/>
  <c r="C578" i="1"/>
  <c r="F134" i="4"/>
  <c r="C130" i="1"/>
  <c r="F491" i="4"/>
  <c r="C485" i="1"/>
  <c r="F308" i="4"/>
  <c r="C303" i="1"/>
  <c r="D535" i="4"/>
  <c r="F536" i="4"/>
  <c r="C530" i="1"/>
  <c r="G160" i="1"/>
  <c r="H160" i="1"/>
  <c r="E6" i="4"/>
  <c r="G136" i="1"/>
  <c r="H136" i="1"/>
  <c r="I1579" i="1"/>
  <c r="I1542" i="1"/>
  <c r="F373" i="4"/>
  <c r="D360" i="4"/>
  <c r="C368" i="1"/>
  <c r="F648" i="4"/>
  <c r="C642" i="1"/>
  <c r="E141" i="6"/>
  <c r="G348" i="9" s="1"/>
  <c r="E348" i="9" s="1"/>
  <c r="I27" i="3"/>
  <c r="D1401" i="1"/>
  <c r="D45" i="8"/>
  <c r="C1628" i="1"/>
  <c r="D6" i="4"/>
  <c r="F7" i="4"/>
  <c r="C3" i="1"/>
  <c r="F88" i="5"/>
  <c r="C1093" i="1"/>
  <c r="F274" i="5"/>
  <c r="D251" i="5"/>
  <c r="C1278" i="1"/>
  <c r="F466" i="4"/>
  <c r="C460" i="1"/>
  <c r="F321" i="4"/>
  <c r="C316" i="1"/>
  <c r="F49" i="4"/>
  <c r="C45" i="1"/>
  <c r="D430" i="4"/>
  <c r="E417" i="4"/>
  <c r="D412" i="1" s="1"/>
  <c r="D303" i="1"/>
  <c r="F597" i="4"/>
  <c r="C591" i="1"/>
  <c r="F230" i="4"/>
  <c r="C226" i="1"/>
  <c r="H1295" i="1"/>
  <c r="G1295" i="1"/>
  <c r="E179" i="9"/>
  <c r="B179" i="9" s="1"/>
  <c r="F228" i="9"/>
  <c r="B228" i="9" s="1"/>
  <c r="E180" i="9"/>
  <c r="B180" i="9" s="1"/>
  <c r="H31" i="3"/>
  <c r="C1537" i="1"/>
  <c r="D69" i="5"/>
  <c r="F135" i="5"/>
  <c r="C1140" i="1"/>
  <c r="H22" i="3"/>
  <c r="D6" i="5"/>
  <c r="C1012" i="1"/>
  <c r="D152" i="4"/>
  <c r="F273" i="4"/>
  <c r="C269" i="1"/>
  <c r="F262" i="4"/>
  <c r="C258" i="1"/>
  <c r="F522" i="4"/>
  <c r="C516" i="1"/>
  <c r="I1580" i="1"/>
  <c r="G78" i="1"/>
  <c r="H78" i="1"/>
  <c r="E360" i="4"/>
  <c r="D356" i="1"/>
  <c r="E7" i="5"/>
  <c r="D1017" i="1"/>
  <c r="F202" i="4"/>
  <c r="C198" i="1"/>
  <c r="H28" i="3"/>
  <c r="F35" i="6"/>
  <c r="C1431" i="1"/>
  <c r="I24" i="3"/>
  <c r="E176" i="5"/>
  <c r="D1180" i="1" s="1"/>
  <c r="D1181" i="1"/>
  <c r="F147" i="5"/>
  <c r="C1152" i="1"/>
  <c r="I33" i="3"/>
  <c r="D1538" i="1"/>
  <c r="F571" i="4"/>
  <c r="C565" i="1"/>
  <c r="E430" i="4"/>
  <c r="D425" i="1"/>
  <c r="F221" i="4"/>
  <c r="C217" i="1"/>
  <c r="F106" i="4"/>
  <c r="C102" i="1"/>
  <c r="F406" i="4"/>
  <c r="C401" i="1"/>
  <c r="F479" i="4"/>
  <c r="C473" i="1"/>
  <c r="F43" i="4"/>
  <c r="C39" i="1"/>
  <c r="E535" i="4"/>
  <c r="F647" i="4"/>
  <c r="C641" i="1"/>
  <c r="E152" i="4"/>
  <c r="G1510" i="1" l="1"/>
  <c r="H1510" i="1"/>
  <c r="F141" i="6"/>
  <c r="K1481" i="9"/>
  <c r="G344" i="9"/>
  <c r="E344" i="9" s="1"/>
  <c r="B344" i="9" s="1"/>
  <c r="G343" i="9"/>
  <c r="E343" i="9" s="1"/>
  <c r="C1621" i="1"/>
  <c r="G1621" i="1" s="1"/>
  <c r="I39" i="3"/>
  <c r="E24" i="9"/>
  <c r="B24" i="9" s="1"/>
  <c r="E640" i="4"/>
  <c r="D634" i="1" s="1"/>
  <c r="D529" i="1"/>
  <c r="E639" i="4"/>
  <c r="D633" i="1" s="1"/>
  <c r="D424" i="1"/>
  <c r="H1017" i="1"/>
  <c r="G1017" i="1"/>
  <c r="G39" i="1"/>
  <c r="H39" i="1"/>
  <c r="G401" i="1"/>
  <c r="H401" i="1"/>
  <c r="G565" i="1"/>
  <c r="H565" i="1"/>
  <c r="I22" i="3"/>
  <c r="E6" i="5"/>
  <c r="F6" i="5" s="1"/>
  <c r="D1012" i="1"/>
  <c r="H1012" i="1" s="1"/>
  <c r="G269" i="1"/>
  <c r="H269" i="1"/>
  <c r="C1011" i="1"/>
  <c r="G316" i="1"/>
  <c r="H316" i="1"/>
  <c r="H1278" i="1"/>
  <c r="G1278" i="1"/>
  <c r="F6" i="4"/>
  <c r="H17" i="3"/>
  <c r="D422" i="4"/>
  <c r="C2" i="1"/>
  <c r="G368" i="1"/>
  <c r="H368" i="1"/>
  <c r="D640" i="4"/>
  <c r="F535" i="4"/>
  <c r="C529" i="1"/>
  <c r="G485" i="1"/>
  <c r="H485" i="1"/>
  <c r="G578" i="1"/>
  <c r="H578" i="1"/>
  <c r="G641" i="1"/>
  <c r="H641" i="1"/>
  <c r="E347" i="9"/>
  <c r="B348" i="9"/>
  <c r="G198" i="1"/>
  <c r="H198" i="1"/>
  <c r="G356" i="1"/>
  <c r="H356" i="1"/>
  <c r="G591" i="1"/>
  <c r="H591" i="1"/>
  <c r="F430" i="4"/>
  <c r="D639" i="4"/>
  <c r="C424" i="1"/>
  <c r="F251" i="5"/>
  <c r="H25" i="3"/>
  <c r="C1255" i="1"/>
  <c r="H1628" i="1"/>
  <c r="G1628" i="1"/>
  <c r="I31" i="3"/>
  <c r="D1537" i="1"/>
  <c r="G1537" i="1" s="1"/>
  <c r="D418" i="4"/>
  <c r="F360" i="4"/>
  <c r="C355" i="1"/>
  <c r="G303" i="1"/>
  <c r="H303" i="1"/>
  <c r="D176" i="5"/>
  <c r="G473" i="1"/>
  <c r="H473" i="1"/>
  <c r="G102" i="1"/>
  <c r="H102" i="1"/>
  <c r="G425" i="1"/>
  <c r="H425" i="1"/>
  <c r="G1538" i="1"/>
  <c r="H1538" i="1"/>
  <c r="H1431" i="1"/>
  <c r="G1431" i="1"/>
  <c r="E418" i="4"/>
  <c r="D413" i="1" s="1"/>
  <c r="D355" i="1"/>
  <c r="G516" i="1"/>
  <c r="H516" i="1"/>
  <c r="G258" i="1"/>
  <c r="H258" i="1"/>
  <c r="D299" i="4"/>
  <c r="D300" i="4" s="1"/>
  <c r="F152" i="4"/>
  <c r="H18" i="3"/>
  <c r="C148" i="1"/>
  <c r="F7" i="5"/>
  <c r="F69" i="5"/>
  <c r="H23" i="3"/>
  <c r="C1074" i="1"/>
  <c r="G45" i="1"/>
  <c r="H45" i="1"/>
  <c r="G460" i="1"/>
  <c r="H460" i="1"/>
  <c r="G3" i="1"/>
  <c r="H3" i="1"/>
  <c r="I40" i="3"/>
  <c r="C1622" i="1"/>
  <c r="G642" i="1"/>
  <c r="H642" i="1"/>
  <c r="G530" i="1"/>
  <c r="H530" i="1"/>
  <c r="D417" i="4"/>
  <c r="G130" i="1"/>
  <c r="H130" i="1"/>
  <c r="H1181" i="1"/>
  <c r="G1181" i="1"/>
  <c r="H1140" i="1"/>
  <c r="G1140" i="1"/>
  <c r="G226" i="1"/>
  <c r="H226" i="1"/>
  <c r="H1093" i="1"/>
  <c r="G1093" i="1"/>
  <c r="G1401" i="1"/>
  <c r="H1401" i="1"/>
  <c r="I17" i="3"/>
  <c r="E422" i="4"/>
  <c r="D2" i="1"/>
  <c r="I18" i="3"/>
  <c r="E299" i="4"/>
  <c r="E300" i="4" s="1"/>
  <c r="D296" i="1" s="1"/>
  <c r="D148" i="1"/>
  <c r="G217" i="1"/>
  <c r="H217" i="1"/>
  <c r="H1152" i="1"/>
  <c r="G1152" i="1"/>
  <c r="H1537" i="1" l="1"/>
  <c r="G306" i="9"/>
  <c r="E306" i="9" s="1"/>
  <c r="B306" i="9" s="1"/>
  <c r="G1012" i="1"/>
  <c r="E342" i="9"/>
  <c r="B343" i="9"/>
  <c r="H11" i="3"/>
  <c r="N3" i="9" s="1"/>
  <c r="H1621" i="1"/>
  <c r="F300" i="4"/>
  <c r="C296" i="1"/>
  <c r="H1255" i="1"/>
  <c r="G1255" i="1"/>
  <c r="E643" i="4"/>
  <c r="D417" i="1"/>
  <c r="H9" i="3"/>
  <c r="H1622" i="1"/>
  <c r="G1622" i="1"/>
  <c r="H1074" i="1"/>
  <c r="G1074" i="1"/>
  <c r="G148" i="1"/>
  <c r="H148" i="1"/>
  <c r="F176" i="5"/>
  <c r="C1180" i="1"/>
  <c r="H8" i="3" s="1"/>
  <c r="G529" i="1"/>
  <c r="H529" i="1"/>
  <c r="E301" i="4"/>
  <c r="D297" i="1" s="1"/>
  <c r="E423" i="4"/>
  <c r="D295" i="1"/>
  <c r="F418" i="4"/>
  <c r="C413" i="1"/>
  <c r="G424" i="1"/>
  <c r="H424" i="1"/>
  <c r="G2" i="1"/>
  <c r="H2" i="1"/>
  <c r="G299" i="9"/>
  <c r="H299" i="9"/>
  <c r="D1011" i="1"/>
  <c r="H1011" i="1" s="1"/>
  <c r="F639" i="4"/>
  <c r="C633" i="1"/>
  <c r="F640" i="4"/>
  <c r="C634" i="1"/>
  <c r="F422" i="4"/>
  <c r="D643" i="4"/>
  <c r="C417" i="1"/>
  <c r="F417" i="4"/>
  <c r="C412" i="1"/>
  <c r="D423" i="4"/>
  <c r="D424" i="4" s="1"/>
  <c r="F299" i="4"/>
  <c r="D301" i="4"/>
  <c r="C295" i="1"/>
  <c r="G355" i="1"/>
  <c r="H355" i="1"/>
  <c r="G1011" i="1" l="1"/>
  <c r="E299" i="9"/>
  <c r="B299" i="9" s="1"/>
  <c r="I11" i="3"/>
  <c r="C419" i="1"/>
  <c r="G295" i="1"/>
  <c r="H295" i="1"/>
  <c r="G633" i="1"/>
  <c r="H633" i="1"/>
  <c r="M3" i="9"/>
  <c r="F301" i="4"/>
  <c r="C297" i="1"/>
  <c r="E425" i="4"/>
  <c r="D420" i="1" s="1"/>
  <c r="E644" i="4"/>
  <c r="E645" i="4" s="1"/>
  <c r="D418" i="1"/>
  <c r="H20" i="9"/>
  <c r="H1180" i="1"/>
  <c r="G1180" i="1"/>
  <c r="E424" i="4"/>
  <c r="D419" i="1" s="1"/>
  <c r="G417" i="1"/>
  <c r="H417" i="1"/>
  <c r="G634" i="1"/>
  <c r="H634" i="1"/>
  <c r="G413" i="1"/>
  <c r="H413" i="1"/>
  <c r="D637" i="1"/>
  <c r="G296" i="1"/>
  <c r="H296" i="1"/>
  <c r="G412" i="1"/>
  <c r="H412" i="1"/>
  <c r="D425" i="4"/>
  <c r="F423" i="4"/>
  <c r="D644" i="4"/>
  <c r="D645" i="4" s="1"/>
  <c r="C418" i="1"/>
  <c r="G20" i="9"/>
  <c r="F643" i="4"/>
  <c r="C637" i="1"/>
  <c r="I9" i="3"/>
  <c r="K3" i="9"/>
  <c r="F645" i="4" l="1"/>
  <c r="C639" i="1"/>
  <c r="H334" i="9"/>
  <c r="G334" i="9"/>
  <c r="G297" i="1"/>
  <c r="H297" i="1"/>
  <c r="G419" i="1"/>
  <c r="H419" i="1"/>
  <c r="E20" i="9"/>
  <c r="B20" i="9" s="1"/>
  <c r="F425" i="4"/>
  <c r="C420" i="1"/>
  <c r="D639" i="1"/>
  <c r="G637" i="1"/>
  <c r="H637" i="1"/>
  <c r="G418" i="1"/>
  <c r="H418" i="1"/>
  <c r="E646" i="4"/>
  <c r="E649" i="4" s="1"/>
  <c r="D638" i="1"/>
  <c r="D646" i="4"/>
  <c r="F644" i="4"/>
  <c r="C638" i="1"/>
  <c r="F424" i="4"/>
  <c r="I19" i="3" l="1"/>
  <c r="D643" i="1"/>
  <c r="G639" i="1"/>
  <c r="H639" i="1"/>
  <c r="G638" i="1"/>
  <c r="H638" i="1"/>
  <c r="E650" i="4"/>
  <c r="D640" i="1"/>
  <c r="D650" i="4"/>
  <c r="F646" i="4"/>
  <c r="C640" i="1"/>
  <c r="G420" i="1"/>
  <c r="H420" i="1"/>
  <c r="E334" i="9"/>
  <c r="D649" i="4"/>
  <c r="G297" i="9" l="1"/>
  <c r="E297" i="9" s="1"/>
  <c r="B297" i="9" s="1"/>
  <c r="G640" i="1"/>
  <c r="H640" i="1"/>
  <c r="I20" i="3"/>
  <c r="D644" i="1"/>
  <c r="B334" i="9"/>
  <c r="E298" i="9"/>
  <c r="I8" i="3" s="1"/>
  <c r="H19" i="3"/>
  <c r="F649" i="4"/>
  <c r="C643" i="1"/>
  <c r="H20" i="3"/>
  <c r="F650" i="4"/>
  <c r="C644" i="1"/>
  <c r="G644" i="1" l="1"/>
  <c r="H644" i="1"/>
  <c r="G643" i="1"/>
  <c r="H643" i="1"/>
  <c r="H7" i="3"/>
  <c r="J3" i="9" l="1"/>
  <c r="G295" i="9" l="1"/>
  <c r="L293" i="9"/>
  <c r="F293" i="9" s="1"/>
  <c r="H295" i="9"/>
  <c r="G18" i="9"/>
  <c r="H15" i="9"/>
  <c r="I11" i="9"/>
  <c r="J10" i="9"/>
  <c r="K9" i="9"/>
  <c r="I7" i="9"/>
  <c r="J6" i="9"/>
  <c r="K5" i="9"/>
  <c r="H18" i="9"/>
  <c r="K10" i="9"/>
  <c r="J7" i="9"/>
  <c r="G22" i="9"/>
  <c r="G17" i="9"/>
  <c r="I13" i="9"/>
  <c r="K6" i="9"/>
  <c r="H16" i="9"/>
  <c r="I12" i="9"/>
  <c r="L15" i="9"/>
  <c r="J11" i="9"/>
  <c r="I8" i="9"/>
  <c r="H22" i="9"/>
  <c r="I17" i="9"/>
  <c r="K7" i="9"/>
  <c r="J12" i="9"/>
  <c r="G21" i="9"/>
  <c r="H21" i="9"/>
  <c r="G16" i="9"/>
  <c r="J8" i="9"/>
  <c r="J13" i="9"/>
  <c r="J9" i="9"/>
  <c r="G15" i="9"/>
  <c r="M15" i="9"/>
  <c r="I9" i="9"/>
  <c r="L16" i="9"/>
  <c r="J5" i="9"/>
  <c r="M16" i="9"/>
  <c r="K13" i="9"/>
  <c r="I5" i="9"/>
  <c r="K11" i="9"/>
  <c r="H17" i="9"/>
  <c r="I6" i="9"/>
  <c r="K12" i="9"/>
  <c r="J17" i="9"/>
  <c r="K8" i="9"/>
  <c r="E6" i="9" l="1"/>
  <c r="B6" i="9" s="1"/>
  <c r="E10" i="9"/>
  <c r="B10" i="9" s="1"/>
  <c r="E9" i="9"/>
  <c r="B9" i="9" s="1"/>
  <c r="E15" i="9"/>
  <c r="E22" i="9"/>
  <c r="B22" i="9" s="1"/>
  <c r="E21" i="9"/>
  <c r="B21" i="9" s="1"/>
  <c r="E12" i="9"/>
  <c r="B12" i="9" s="1"/>
  <c r="E17" i="9"/>
  <c r="B17" i="9" s="1"/>
  <c r="E18" i="9"/>
  <c r="B18" i="9" s="1"/>
  <c r="E8" i="9"/>
  <c r="B8" i="9" s="1"/>
  <c r="E16" i="9"/>
  <c r="E11" i="9"/>
  <c r="B11" i="9" s="1"/>
  <c r="B293" i="9"/>
  <c r="F23" i="9"/>
  <c r="E5" i="9"/>
  <c r="F16" i="9"/>
  <c r="F15" i="9"/>
  <c r="E13" i="9"/>
  <c r="B13" i="9" s="1"/>
  <c r="E7" i="9"/>
  <c r="B7" i="9" s="1"/>
  <c r="E295" i="9"/>
  <c r="B16" i="9" l="1"/>
  <c r="B15" i="9"/>
  <c r="F14" i="9"/>
  <c r="F3" i="9" s="1"/>
  <c r="B5" i="9"/>
  <c r="E4" i="9"/>
  <c r="E14" i="9"/>
  <c r="I13" i="3" s="1"/>
  <c r="B295" i="9"/>
  <c r="E23" i="9"/>
  <c r="I7" i="3" s="1"/>
  <c r="E3" i="9" l="1"/>
</calcChain>
</file>

<file path=xl/sharedStrings.xml><?xml version="1.0" encoding="utf-8"?>
<sst xmlns="http://schemas.openxmlformats.org/spreadsheetml/2006/main" count="4733" uniqueCount="3657">
  <si>
    <t>Obveznik:</t>
  </si>
  <si>
    <t>33136 - OPĆINA DONJI KRALJEVEC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</si>
  <si>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</si>
  <si>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</si>
  <si>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</si>
  <si>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</si>
  <si>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</si>
  <si>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</si>
  <si>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</si>
  <si>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</si>
  <si>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</si>
  <si>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</si>
  <si>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</si>
  <si>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</si>
  <si>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</si>
  <si>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</si>
  <si>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</si>
  <si>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</si>
  <si>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</si>
  <si>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</si>
  <si>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</si>
  <si>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</si>
  <si>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</si>
  <si>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</si>
  <si>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</si>
  <si>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</si>
  <si>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</si>
  <si>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</si>
  <si>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</si>
  <si>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</si>
  <si>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</si>
  <si>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</si>
  <si>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</si>
  <si>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</si>
  <si>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</si>
  <si>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</si>
  <si>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</si>
  <si>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</si>
  <si>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</si>
  <si>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</si>
  <si>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</si>
  <si>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</si>
  <si>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</si>
  <si>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</si>
  <si>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</si>
  <si>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</si>
  <si>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</si>
  <si>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</si>
  <si>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</si>
  <si>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</si>
  <si>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</si>
  <si>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</si>
  <si>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</si>
  <si>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</si>
  <si>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</si>
  <si>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</si>
  <si>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</si>
  <si>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</si>
  <si>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</si>
  <si>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</si>
  <si>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</si>
  <si>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</si>
  <si>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</si>
  <si>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</si>
  <si>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</si>
  <si>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</si>
  <si>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</si>
  <si>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</si>
  <si>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</si>
  <si>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</si>
  <si>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</si>
  <si>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</si>
  <si>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</si>
  <si>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</si>
  <si>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</si>
  <si>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</si>
  <si>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</si>
  <si>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</si>
  <si>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</si>
  <si>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</si>
  <si>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</si>
  <si>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</si>
  <si>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</si>
  <si>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</si>
  <si>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</si>
  <si>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</si>
  <si>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</si>
  <si>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</si>
  <si>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</si>
  <si>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</si>
  <si>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</si>
  <si>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</si>
  <si>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</si>
  <si>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</si>
  <si>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</si>
  <si>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</si>
  <si>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</si>
  <si>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</si>
  <si>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</si>
  <si>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</si>
  <si>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</si>
  <si>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</si>
  <si>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</si>
  <si>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</si>
  <si>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</si>
  <si>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</si>
  <si>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</si>
  <si>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</si>
  <si>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</si>
  <si>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</si>
  <si>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</si>
  <si>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</si>
  <si>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</si>
  <si>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</si>
  <si>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</si>
  <si>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</si>
  <si>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</si>
  <si>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</si>
  <si>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</si>
  <si>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</si>
  <si>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</si>
  <si>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</si>
  <si>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</si>
  <si>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</si>
  <si>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</si>
  <si>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</si>
  <si>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</si>
  <si>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</si>
  <si>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</si>
  <si>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</si>
  <si>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</si>
  <si>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</si>
  <si>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</si>
  <si>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</si>
  <si>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</si>
  <si>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</si>
  <si>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</si>
  <si>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</si>
  <si>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</si>
  <si>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</si>
  <si>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</si>
  <si>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</si>
  <si>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</si>
  <si>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</si>
  <si>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</si>
  <si>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</si>
  <si>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</si>
  <si>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</si>
  <si>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</si>
  <si>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</si>
  <si>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</si>
  <si>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</si>
  <si>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</si>
  <si>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</si>
  <si>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</si>
  <si>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</si>
  <si>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</si>
  <si>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</si>
  <si>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</si>
  <si>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</si>
  <si>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</si>
  <si>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</si>
  <si>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</si>
  <si>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</si>
  <si>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</si>
  <si>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</si>
  <si>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</si>
  <si>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</si>
  <si>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</si>
  <si>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</si>
  <si>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</si>
  <si>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</si>
  <si>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</si>
  <si>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</si>
  <si>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</si>
  <si>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</si>
  <si>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</si>
  <si>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</si>
  <si>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</si>
  <si>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</si>
  <si>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</si>
  <si>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</si>
  <si>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</si>
  <si>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</si>
  <si>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</si>
  <si>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</si>
  <si>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</si>
  <si>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</si>
  <si>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</si>
  <si>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</si>
  <si>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</si>
  <si>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</si>
  <si>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</si>
  <si>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</si>
  <si>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</si>
  <si>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</si>
  <si>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</si>
  <si>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</si>
  <si>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</si>
  <si>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</si>
  <si>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</si>
  <si>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</si>
  <si>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</si>
  <si>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</si>
  <si>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</si>
  <si>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</si>
  <si>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</si>
  <si>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</si>
  <si>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</si>
  <si>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</si>
  <si>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</si>
  <si>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</si>
  <si>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</si>
  <si>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</si>
  <si>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</si>
  <si>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</si>
  <si>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</si>
  <si>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</si>
  <si>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</si>
  <si>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</si>
  <si>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</si>
  <si>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</si>
  <si>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</si>
  <si>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</si>
  <si>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</si>
  <si>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</si>
  <si>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</si>
  <si>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</si>
  <si>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</si>
  <si>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</si>
  <si>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</si>
  <si>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</si>
  <si>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</si>
  <si>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</si>
  <si>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</si>
  <si>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</si>
  <si>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</si>
  <si>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</si>
  <si>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</si>
  <si>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</si>
  <si>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</si>
  <si>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</si>
  <si>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</si>
  <si>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</si>
  <si>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</si>
  <si>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</si>
  <si>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</si>
  <si>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</si>
  <si>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</si>
  <si>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</si>
  <si>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</si>
  <si>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</si>
  <si>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</si>
  <si>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</si>
  <si>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</si>
  <si>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</si>
  <si>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</si>
  <si>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</si>
  <si>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</si>
  <si>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</si>
  <si>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</si>
  <si>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</si>
  <si>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</si>
  <si>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</si>
  <si>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</si>
  <si>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</si>
  <si>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</si>
  <si>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</si>
  <si>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</si>
  <si>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</si>
  <si>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</si>
  <si>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</si>
  <si>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</si>
  <si>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</si>
  <si>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</si>
  <si>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</si>
  <si>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</si>
  <si>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</si>
  <si>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</si>
  <si>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</si>
  <si>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</si>
  <si>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</si>
  <si>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</si>
  <si>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</si>
  <si>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</si>
  <si>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</si>
  <si>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</si>
  <si>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</si>
  <si>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</si>
  <si>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</si>
  <si>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</si>
  <si>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</si>
  <si>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</si>
  <si>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</si>
  <si>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</si>
  <si>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</si>
  <si>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</si>
  <si>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</si>
  <si>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</si>
  <si>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</si>
  <si>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</si>
  <si>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</si>
  <si>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</si>
  <si>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</si>
  <si>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</si>
  <si>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</si>
  <si>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</si>
  <si>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</si>
  <si>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</si>
  <si>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</si>
  <si>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</si>
  <si>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</si>
  <si>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</si>
  <si>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</si>
  <si>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</si>
  <si>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</si>
  <si>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</si>
  <si>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</si>
  <si>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</si>
  <si>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</si>
  <si>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</si>
  <si>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</si>
  <si>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</si>
  <si>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</si>
  <si>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</si>
  <si>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</si>
  <si>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</si>
  <si>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</si>
  <si>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</si>
  <si>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</si>
  <si>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</si>
  <si>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</si>
  <si>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</si>
  <si>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</si>
  <si>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</si>
  <si>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</si>
  <si>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</si>
  <si>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</si>
  <si>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</si>
  <si>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</si>
  <si>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</si>
  <si>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</si>
  <si>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</si>
  <si>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</si>
  <si>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</si>
  <si>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</si>
  <si>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</si>
  <si>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</si>
  <si>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</si>
  <si>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</si>
  <si>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</si>
  <si>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</si>
  <si>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</si>
  <si>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</si>
  <si>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</si>
  <si>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</si>
  <si>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</si>
  <si>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</si>
  <si>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</si>
  <si>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</si>
  <si>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</si>
  <si>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</si>
  <si>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</si>
  <si>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</si>
  <si>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</si>
  <si>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</si>
  <si>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</si>
  <si>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</si>
  <si>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</si>
  <si>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</si>
  <si>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</si>
  <si>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</si>
  <si>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</si>
  <si>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</si>
  <si>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</si>
  <si>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</si>
  <si>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</si>
  <si>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</si>
  <si>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</si>
  <si>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</si>
  <si>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</si>
  <si>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</si>
  <si>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</si>
  <si>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</si>
  <si>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</si>
  <si>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</si>
  <si>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</si>
  <si>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</si>
  <si>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</si>
  <si>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</si>
  <si>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</si>
  <si>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</si>
  <si>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</si>
  <si>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</si>
  <si>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</si>
  <si>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</si>
  <si>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</si>
  <si>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</si>
  <si>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</si>
  <si>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</si>
  <si>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</si>
  <si>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</si>
  <si>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</si>
  <si>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</si>
  <si>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</si>
  <si>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</si>
  <si>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</si>
  <si>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</si>
  <si>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</si>
  <si>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</si>
  <si>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</si>
  <si>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</si>
  <si>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</si>
  <si>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</si>
  <si>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</si>
  <si>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</si>
  <si>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</si>
  <si>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</si>
  <si>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</si>
  <si>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</si>
  <si>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</si>
  <si>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</si>
  <si>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</si>
  <si>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</si>
  <si>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</si>
  <si>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</si>
  <si>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</si>
  <si>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</si>
  <si>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</si>
  <si>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</si>
  <si>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</si>
  <si>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</si>
  <si>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</si>
  <si>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</si>
  <si>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</si>
  <si>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</si>
  <si>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</si>
  <si>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</si>
  <si>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</si>
  <si>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</si>
  <si>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</si>
  <si>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</si>
  <si>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</si>
  <si>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</si>
  <si>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</si>
  <si>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</si>
  <si>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</si>
  <si>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</si>
  <si>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</si>
  <si>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</si>
  <si>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</si>
  <si>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</si>
  <si>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</si>
  <si>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</si>
  <si>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</si>
  <si>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</si>
  <si>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</si>
  <si>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</si>
  <si>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</si>
  <si>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</si>
  <si>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</si>
  <si>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</si>
  <si>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</si>
  <si>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</si>
  <si>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</si>
  <si>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</si>
  <si>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</si>
  <si>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</si>
  <si>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</si>
  <si>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</si>
  <si>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</si>
  <si>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</si>
  <si>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</si>
  <si>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</si>
  <si>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</si>
  <si>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</si>
  <si>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</si>
  <si>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</si>
  <si>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</si>
  <si>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</si>
  <si>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</si>
  <si>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</si>
  <si>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</si>
  <si>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</si>
  <si>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</si>
  <si>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</si>
  <si>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</si>
  <si>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</si>
  <si>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</si>
  <si>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</si>
  <si>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</si>
  <si>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</si>
  <si>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</si>
  <si>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</si>
  <si>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</si>
  <si>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</si>
  <si>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</si>
  <si>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</si>
  <si>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</si>
  <si>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</si>
  <si>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</si>
  <si>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</si>
  <si>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</si>
  <si>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</si>
  <si>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</si>
  <si>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</si>
  <si>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</si>
  <si>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</si>
  <si>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</si>
  <si>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</si>
  <si>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</si>
  <si>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</si>
  <si>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</si>
  <si>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</si>
  <si>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</si>
  <si>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</si>
  <si>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</si>
  <si>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</si>
  <si>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</si>
  <si>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</si>
  <si>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</si>
  <si>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</si>
  <si>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</si>
  <si>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</si>
  <si>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</si>
  <si>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</si>
  <si>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</si>
  <si>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</si>
  <si>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</si>
  <si>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</si>
  <si>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</si>
  <si>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</si>
  <si>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</si>
  <si>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</si>
  <si>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</si>
  <si>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</si>
  <si>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</si>
  <si>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</si>
  <si>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</si>
  <si>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</si>
  <si>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</si>
  <si>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</si>
  <si>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</si>
  <si>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</si>
  <si>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</si>
  <si>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</si>
  <si>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</si>
  <si>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</si>
  <si>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</si>
  <si>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</si>
  <si>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</si>
  <si>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</si>
  <si>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</si>
  <si>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</si>
  <si>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</si>
  <si>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</si>
  <si>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</si>
  <si>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</si>
  <si>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</si>
  <si>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</si>
  <si>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</si>
  <si>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</si>
  <si>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</si>
  <si>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</si>
  <si>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</si>
  <si>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</si>
  <si>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</si>
  <si>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</si>
  <si>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</si>
  <si>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</si>
  <si>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</si>
  <si>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</si>
  <si>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</si>
  <si>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</si>
  <si>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</si>
  <si>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</si>
  <si>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</si>
  <si>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</si>
  <si>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</si>
  <si>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</si>
  <si>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</si>
  <si>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</si>
  <si>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</si>
  <si>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</si>
  <si>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</si>
  <si>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</si>
  <si>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</si>
  <si>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</si>
  <si>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</si>
  <si>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</si>
  <si>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</si>
  <si>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</si>
  <si>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</si>
  <si>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</si>
  <si>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</si>
  <si>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</si>
  <si>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</si>
  <si>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</si>
  <si>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</si>
  <si>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</si>
  <si>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</si>
  <si>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</si>
  <si>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</si>
  <si>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</si>
  <si>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</si>
  <si>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</si>
  <si>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</si>
  <si>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</si>
  <si>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</si>
  <si>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</si>
  <si>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</si>
  <si>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</si>
  <si>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</si>
  <si>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</si>
  <si>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</si>
  <si>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</si>
  <si>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</si>
  <si>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</si>
  <si>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</si>
  <si>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</si>
  <si>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</si>
  <si>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</si>
  <si>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</si>
  <si>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</si>
  <si>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</si>
  <si>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</si>
  <si>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</si>
  <si>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</si>
  <si>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</si>
  <si>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</si>
  <si>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</si>
  <si>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</si>
  <si>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</si>
  <si>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</si>
  <si>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</si>
  <si>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</si>
  <si>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</si>
  <si>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</si>
  <si>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</si>
  <si>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</si>
  <si>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</si>
  <si>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</si>
  <si>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</si>
  <si>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</si>
  <si>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</si>
  <si>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</si>
  <si>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</si>
  <si>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</si>
  <si>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</si>
  <si>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</si>
  <si>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</si>
  <si>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</si>
  <si>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</si>
  <si>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</si>
  <si>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</si>
  <si>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</si>
  <si>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</si>
  <si>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</si>
  <si>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</si>
  <si>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</si>
  <si>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</si>
  <si>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</si>
  <si>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</si>
  <si>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</si>
  <si>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</si>
  <si>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</si>
  <si>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</si>
  <si>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</si>
  <si>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</si>
  <si>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</si>
  <si>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</si>
  <si>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</si>
  <si>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</si>
  <si>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</si>
  <si>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</si>
  <si>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</si>
  <si>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</si>
  <si>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</si>
  <si>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</si>
  <si>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</si>
  <si>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</si>
  <si>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</si>
  <si>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</si>
  <si>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</si>
  <si>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</si>
  <si>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</si>
  <si>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</si>
  <si>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</si>
  <si>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</si>
  <si>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</si>
  <si>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</si>
  <si>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</si>
  <si>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</si>
  <si>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</si>
  <si>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</si>
  <si>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</si>
  <si>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</si>
  <si>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</si>
  <si>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</si>
  <si>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</si>
  <si>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</si>
  <si>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</si>
  <si>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</si>
  <si>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</si>
  <si>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</si>
  <si>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</si>
  <si>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</si>
  <si>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</si>
  <si>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</si>
  <si>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</si>
  <si>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</si>
  <si>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</si>
  <si>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</si>
  <si>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</si>
  <si>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</si>
  <si>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</si>
  <si>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</si>
  <si>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</si>
  <si>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</si>
  <si>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</si>
  <si>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</si>
  <si>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</si>
  <si>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</si>
  <si>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</si>
  <si>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</si>
  <si>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</si>
  <si>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</si>
  <si>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</si>
  <si>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</si>
  <si>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</si>
  <si>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</si>
  <si>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</si>
  <si>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</si>
  <si>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</si>
  <si>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</si>
  <si>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</si>
  <si>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</si>
  <si>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</si>
  <si>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</si>
  <si>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</si>
  <si>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</si>
  <si>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</si>
  <si>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</si>
  <si>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</si>
  <si>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</si>
  <si>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</si>
  <si>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</si>
  <si>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</si>
  <si>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</si>
  <si>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</si>
  <si>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</si>
  <si>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</si>
  <si>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</si>
  <si>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</si>
  <si>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</si>
  <si>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</si>
  <si>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</si>
  <si>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</si>
  <si>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</si>
  <si>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</si>
  <si>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</si>
  <si>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</si>
  <si>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</si>
  <si>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</si>
  <si>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</si>
  <si>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</si>
  <si>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</si>
  <si>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</si>
  <si>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</si>
  <si>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</si>
  <si>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</si>
  <si>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</si>
  <si>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</si>
  <si>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</si>
  <si>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</si>
  <si>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</si>
  <si>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</si>
  <si>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</si>
  <si>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</si>
  <si>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</si>
  <si>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</si>
  <si>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</si>
  <si>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</si>
  <si>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</si>
  <si>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</si>
  <si>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</si>
  <si>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</si>
  <si>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</si>
  <si>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</si>
  <si>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</si>
  <si>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</si>
  <si>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</si>
  <si>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</si>
  <si>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</si>
  <si>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</si>
  <si>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</si>
  <si>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</si>
  <si>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</si>
  <si>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</si>
  <si>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</si>
  <si>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</si>
  <si>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</si>
  <si>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</si>
  <si>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</si>
  <si>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</si>
  <si>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</si>
  <si>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</si>
  <si>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</si>
  <si>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</si>
  <si>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</si>
  <si>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</si>
  <si>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</si>
  <si>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</si>
  <si>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</si>
  <si>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</si>
  <si>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</si>
  <si>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</si>
  <si>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</si>
  <si>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</si>
  <si>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</si>
  <si>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</si>
  <si>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</si>
  <si>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</si>
  <si>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</si>
  <si>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</si>
  <si>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</si>
  <si>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</si>
  <si>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</si>
  <si>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</si>
  <si>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</si>
  <si>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</si>
  <si>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</si>
  <si>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</si>
  <si>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</si>
  <si>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</si>
  <si>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</si>
  <si>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</si>
  <si>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</si>
  <si>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</si>
  <si>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</si>
  <si>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</si>
  <si>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</si>
  <si>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</si>
  <si>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</si>
  <si>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</si>
  <si>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</si>
  <si>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</si>
  <si>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</si>
  <si>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</si>
  <si>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</si>
  <si>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</si>
  <si>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</si>
  <si>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</si>
  <si>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</si>
  <si>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</si>
  <si>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</si>
  <si>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</si>
  <si>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</si>
  <si>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</si>
  <si>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</si>
  <si>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</si>
  <si>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</si>
  <si>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</si>
  <si>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</si>
  <si>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</si>
  <si>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</si>
  <si>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</si>
  <si>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</si>
  <si>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</si>
  <si>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</si>
  <si>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</si>
  <si>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</si>
  <si>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</si>
  <si>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</si>
  <si>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</si>
  <si>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</si>
  <si>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</si>
  <si>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</si>
  <si>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</si>
  <si>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</si>
  <si>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</si>
  <si>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</si>
  <si>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</si>
  <si>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</si>
  <si>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</si>
  <si>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</si>
  <si>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</si>
  <si>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</si>
  <si>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</si>
  <si>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</si>
  <si>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</si>
  <si>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</si>
  <si>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</si>
  <si>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</si>
  <si>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</si>
  <si>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</si>
  <si>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</si>
  <si>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</si>
  <si>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</si>
  <si>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</si>
  <si>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</si>
  <si>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</si>
  <si>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</si>
  <si>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</si>
  <si>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</si>
  <si>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</si>
  <si>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</si>
  <si>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</si>
  <si>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</si>
  <si>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</si>
  <si>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</si>
  <si>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</si>
  <si>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</si>
  <si>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</si>
  <si>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</si>
  <si>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</si>
  <si>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</si>
  <si>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</si>
  <si>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</si>
  <si>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</si>
  <si>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</si>
  <si>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</si>
  <si>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</si>
  <si>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</si>
  <si>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</si>
  <si>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</si>
  <si>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</si>
  <si>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</si>
  <si>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</si>
  <si>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</si>
  <si>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</si>
  <si>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</si>
  <si>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</si>
  <si>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</si>
  <si>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</si>
  <si>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</si>
  <si>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</si>
  <si>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</si>
  <si>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</si>
  <si>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</si>
  <si>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</si>
  <si>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</si>
  <si>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</si>
  <si>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</si>
  <si>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</si>
  <si>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</si>
  <si>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</si>
  <si>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</si>
  <si>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</si>
  <si>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</si>
  <si>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</si>
  <si>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</si>
  <si>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</si>
  <si>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</si>
  <si>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</si>
  <si>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</si>
  <si>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</si>
  <si>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</si>
  <si>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</si>
  <si>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</si>
  <si>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</si>
  <si>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</si>
  <si>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</si>
  <si>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</si>
  <si>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</si>
  <si>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</si>
  <si>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</si>
  <si>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</si>
  <si>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</si>
  <si>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</si>
  <si>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</si>
  <si>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</si>
  <si>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</si>
  <si>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</si>
  <si>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</si>
  <si>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</si>
  <si>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</si>
  <si>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</si>
  <si>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</si>
  <si>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</si>
  <si>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</si>
  <si>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</si>
  <si>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</si>
  <si>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</si>
  <si>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</si>
  <si>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</si>
  <si>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</si>
  <si>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</si>
  <si>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</si>
  <si>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</si>
  <si>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</si>
  <si>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</si>
  <si>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</si>
  <si>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</si>
  <si>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</si>
  <si>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</si>
  <si>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</si>
  <si>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</si>
  <si>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</si>
  <si>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</si>
  <si>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</si>
  <si>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</si>
  <si>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</si>
  <si>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</si>
  <si>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</si>
  <si>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</si>
  <si>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</si>
  <si>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</si>
  <si>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</si>
  <si>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</si>
  <si>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</si>
  <si>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</si>
  <si>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</si>
  <si>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</si>
  <si>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</si>
  <si>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</si>
  <si>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</si>
  <si>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</si>
  <si>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</si>
  <si>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</si>
  <si>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</si>
  <si>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</si>
  <si>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</si>
  <si>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</si>
  <si>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</si>
  <si>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</si>
  <si>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</si>
  <si>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</si>
  <si>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</si>
  <si>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</si>
  <si>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</si>
  <si>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</si>
  <si>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</si>
  <si>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</si>
  <si>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</si>
  <si>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</si>
  <si>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</si>
  <si>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</si>
  <si>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</si>
  <si>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</si>
  <si>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</si>
  <si>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</si>
  <si>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</si>
  <si>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</si>
  <si>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</si>
  <si>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</si>
  <si>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</si>
  <si>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</si>
  <si>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</si>
  <si>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</si>
  <si>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</si>
  <si>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</si>
  <si>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</si>
  <si>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</si>
  <si>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</si>
  <si>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</si>
  <si>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</si>
  <si>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</si>
  <si>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</si>
  <si>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</si>
  <si>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</si>
  <si>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</si>
  <si>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</si>
  <si>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</si>
  <si>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</si>
  <si>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</si>
  <si>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</si>
  <si>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</si>
  <si>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</si>
  <si>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</si>
  <si>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</si>
  <si>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</si>
  <si>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</si>
  <si>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</si>
  <si>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</si>
  <si>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</si>
  <si>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</si>
  <si>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</si>
  <si>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</si>
  <si>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</si>
  <si>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</si>
  <si>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</si>
  <si>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</si>
  <si>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</si>
  <si>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</si>
  <si>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</si>
  <si>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</si>
  <si>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</si>
  <si>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</si>
  <si>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</si>
  <si>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</si>
  <si>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</si>
  <si>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</si>
  <si>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</si>
  <si>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</si>
  <si>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</si>
  <si>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</si>
  <si>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</si>
  <si>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</si>
  <si>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</si>
  <si>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</si>
  <si>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</si>
  <si>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</si>
  <si>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</si>
  <si>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</si>
  <si>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</si>
  <si>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</si>
  <si>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</si>
  <si>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</si>
  <si>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</si>
  <si>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</si>
  <si>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</si>
  <si>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</si>
  <si>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</si>
  <si>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</si>
  <si>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</si>
  <si>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</si>
  <si>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</si>
  <si>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</si>
  <si>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</si>
  <si>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</si>
  <si>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</si>
  <si>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</si>
  <si>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</si>
  <si>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</si>
  <si>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</si>
  <si>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</si>
  <si>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</si>
  <si>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</si>
  <si>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</si>
  <si>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</si>
  <si>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</si>
  <si>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</si>
  <si>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</si>
  <si>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</si>
  <si>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</si>
  <si>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</si>
  <si>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</si>
  <si>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</si>
  <si>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</si>
  <si>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</si>
  <si>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</si>
  <si>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</si>
  <si>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</si>
  <si>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</si>
  <si>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</si>
  <si>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</si>
  <si>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</si>
  <si>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</si>
  <si>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</si>
  <si>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</si>
  <si>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</si>
  <si>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</si>
  <si>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</si>
  <si>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</si>
  <si>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</si>
  <si>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</si>
  <si>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</si>
  <si>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</si>
  <si>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</si>
  <si>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</si>
  <si>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</si>
  <si>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</si>
  <si>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</si>
  <si>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</si>
  <si>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</si>
  <si>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</si>
  <si>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</si>
  <si>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</si>
  <si>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</si>
  <si>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</si>
  <si>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</si>
  <si>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</si>
  <si>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</si>
  <si>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</si>
  <si>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</si>
  <si>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</si>
  <si>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</si>
  <si>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</si>
  <si>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</si>
  <si>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</si>
  <si>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</si>
  <si>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</si>
  <si>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</si>
  <si>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</si>
  <si>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</si>
  <si>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</si>
  <si>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</si>
  <si>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</si>
  <si>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</si>
  <si>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</si>
  <si>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</si>
  <si>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</si>
  <si>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</si>
  <si>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</si>
  <si>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</si>
  <si>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</si>
  <si>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</si>
  <si>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</si>
  <si>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</si>
  <si>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</si>
  <si>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</si>
  <si>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</si>
  <si>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</si>
  <si>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</si>
  <si>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</si>
  <si>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</si>
  <si>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</si>
  <si>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</si>
  <si>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</si>
  <si>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</si>
  <si>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</si>
  <si>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</si>
  <si>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</si>
  <si>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</si>
  <si>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</si>
  <si>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</si>
  <si>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</si>
  <si>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</si>
  <si>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</si>
  <si>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</si>
  <si>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</si>
  <si>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</si>
  <si>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</si>
  <si>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</si>
  <si>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</si>
  <si>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</si>
  <si>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</si>
  <si>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</si>
  <si>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</si>
  <si>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</si>
  <si>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</si>
  <si>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</si>
  <si>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</si>
  <si>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</si>
  <si>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</si>
  <si>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</si>
  <si>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</si>
  <si>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</si>
  <si>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</si>
  <si>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</si>
  <si>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</si>
  <si>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</si>
  <si>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</si>
  <si>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</si>
  <si>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</si>
  <si>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</si>
  <si>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</si>
  <si>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</si>
  <si>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</si>
  <si>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</si>
  <si>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</si>
  <si>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</si>
  <si>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</si>
  <si>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</si>
  <si>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</si>
  <si>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</si>
  <si>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</si>
  <si>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</si>
  <si>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</si>
  <si>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</si>
  <si>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</si>
  <si>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</si>
  <si>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</si>
  <si>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</si>
  <si>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</si>
  <si>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</si>
  <si>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</si>
  <si>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</si>
  <si>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</si>
  <si>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</si>
  <si>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</si>
  <si>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</si>
  <si>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</si>
  <si>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</si>
  <si>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</si>
  <si>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</si>
  <si>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</si>
  <si>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</si>
  <si>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</si>
  <si>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</si>
  <si>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</si>
  <si>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</si>
  <si>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</si>
  <si>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</si>
  <si>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</si>
  <si>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</si>
  <si>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</si>
  <si>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</si>
  <si>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</si>
  <si>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</si>
  <si>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</si>
  <si>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</si>
  <si>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</si>
  <si>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</si>
  <si>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</si>
  <si>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</si>
  <si>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</si>
  <si>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</si>
  <si>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</si>
  <si>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</si>
  <si>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</si>
  <si>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</si>
  <si>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</si>
  <si>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</si>
  <si>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</si>
  <si>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</si>
  <si>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</si>
  <si>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</si>
  <si>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</si>
  <si>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</si>
  <si>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</si>
  <si>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</si>
  <si>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</si>
  <si>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</si>
  <si>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</si>
  <si>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</si>
  <si>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</si>
  <si>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</si>
  <si>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</si>
  <si>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</si>
  <si>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</si>
  <si>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</si>
  <si>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</si>
  <si>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</si>
  <si>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</si>
  <si>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</si>
  <si>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</si>
  <si>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</si>
  <si>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</si>
  <si>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</si>
  <si>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</si>
  <si>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</si>
  <si>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</si>
  <si>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</si>
  <si>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</si>
  <si>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</si>
  <si>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</si>
  <si>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</si>
  <si>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</si>
  <si>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</si>
  <si>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</si>
  <si>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</si>
  <si>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</si>
  <si>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</si>
  <si>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</si>
  <si>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</si>
  <si>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</si>
  <si>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</si>
  <si>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</si>
  <si>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</si>
  <si>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</si>
  <si>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</si>
  <si>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</si>
  <si>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</si>
  <si>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</si>
  <si>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</si>
  <si>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</si>
  <si>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</si>
  <si>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</si>
  <si>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</si>
  <si>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</si>
  <si>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</si>
  <si>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</si>
  <si>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</si>
  <si>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</si>
  <si>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</si>
  <si>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</si>
  <si>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</si>
  <si>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</si>
  <si>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</si>
  <si>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</si>
  <si>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</si>
  <si>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</si>
  <si>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</si>
  <si>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</si>
  <si>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</si>
  <si>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</si>
  <si>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</si>
  <si>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</si>
  <si>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</si>
  <si>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</si>
  <si>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</si>
  <si>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</si>
  <si>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</si>
  <si>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</si>
  <si>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</si>
  <si>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</si>
  <si>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</si>
  <si>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</si>
  <si>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</si>
  <si>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</si>
  <si>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</si>
  <si>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</si>
  <si>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</si>
  <si>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</si>
  <si>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</si>
  <si>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</si>
  <si>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</si>
  <si>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</si>
  <si>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</si>
  <si>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</si>
  <si>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</si>
  <si>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</si>
  <si>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</si>
  <si>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</si>
  <si>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</si>
  <si>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</si>
  <si>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</si>
  <si>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</si>
  <si>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</si>
  <si>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</si>
  <si>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</si>
  <si>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</si>
  <si>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</si>
  <si>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</si>
  <si>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</si>
  <si>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</si>
  <si>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</si>
  <si>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</si>
  <si>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</si>
  <si>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</si>
  <si>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</si>
  <si>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</si>
  <si>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</si>
  <si>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</si>
  <si>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</si>
  <si>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</si>
  <si>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</si>
  <si>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</si>
  <si>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</si>
  <si>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</si>
  <si>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</si>
  <si>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</si>
  <si>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</si>
  <si>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</si>
  <si>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</si>
  <si>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</si>
  <si>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</si>
  <si>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</si>
  <si>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</si>
  <si>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</si>
  <si>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</si>
  <si>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</si>
  <si>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</si>
  <si>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</si>
  <si>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</si>
  <si>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</si>
  <si>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</si>
  <si>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</si>
  <si>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</si>
  <si>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</si>
  <si>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</si>
  <si>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</si>
  <si>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</si>
  <si>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</si>
  <si>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</si>
  <si>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</si>
  <si>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</si>
  <si>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</si>
  <si>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</si>
  <si>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</si>
  <si>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</si>
  <si>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</si>
  <si>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</si>
  <si>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</si>
  <si>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</si>
  <si>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</si>
  <si>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</si>
  <si>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</si>
  <si>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</si>
  <si>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</si>
  <si>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</si>
  <si>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</si>
  <si>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</si>
  <si>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</si>
  <si>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</si>
  <si>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</si>
  <si>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</si>
  <si>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</si>
  <si>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</si>
  <si>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</si>
  <si>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</si>
  <si>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</si>
  <si>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</si>
  <si>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</si>
  <si>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</si>
  <si>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</si>
  <si>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</si>
  <si>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</si>
  <si>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</si>
  <si>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</si>
  <si>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</si>
  <si>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</si>
  <si>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</si>
  <si>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</si>
  <si>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</si>
  <si>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</si>
  <si>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</si>
  <si>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</si>
  <si>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</si>
  <si>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</si>
  <si>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</si>
  <si>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</si>
  <si>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</si>
  <si>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</si>
  <si>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</si>
  <si>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</si>
  <si>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</si>
  <si>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</si>
  <si>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</si>
  <si>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</si>
  <si>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</si>
  <si>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</si>
  <si>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</si>
  <si>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</si>
  <si>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</si>
  <si>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</si>
  <si>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</si>
  <si>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</si>
  <si>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</si>
  <si>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</si>
  <si>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</si>
  <si>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</si>
  <si>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</si>
  <si>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</si>
  <si>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</si>
  <si>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</si>
  <si>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</si>
  <si>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</si>
  <si>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</si>
  <si>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</si>
  <si>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</si>
  <si>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</si>
  <si>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</si>
  <si>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</si>
  <si>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</si>
  <si>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</si>
  <si>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</si>
  <si>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</si>
  <si>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</si>
  <si>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</si>
  <si>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</si>
  <si>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</si>
  <si>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</si>
  <si>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</si>
  <si>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</si>
  <si>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</si>
  <si>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</si>
  <si>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</si>
  <si>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</si>
  <si>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</si>
  <si>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</si>
  <si>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</si>
  <si>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</si>
  <si>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</si>
  <si>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</si>
  <si>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</si>
  <si>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</si>
  <si>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</si>
  <si>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</si>
  <si>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</si>
  <si>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</si>
  <si>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</si>
  <si>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</si>
  <si>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</si>
  <si>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</si>
  <si>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</si>
  <si>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</si>
  <si>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</si>
  <si>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</si>
  <si>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</si>
  <si>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</si>
  <si>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</si>
  <si>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</si>
  <si>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</si>
  <si>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</si>
  <si>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</si>
  <si>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</si>
  <si>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</si>
  <si>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</si>
  <si>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</si>
  <si>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</si>
  <si>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</si>
  <si>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</si>
  <si>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</si>
  <si>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</si>
  <si>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</si>
  <si>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</si>
  <si>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</si>
  <si>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</si>
  <si>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</si>
  <si>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</si>
  <si>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</si>
  <si>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</si>
  <si>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</si>
  <si>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</si>
  <si>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</si>
  <si>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</si>
  <si>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</si>
  <si>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</si>
  <si>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</si>
  <si>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</si>
  <si>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</si>
  <si>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</si>
  <si>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</si>
  <si>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</si>
  <si>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</si>
  <si>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</si>
  <si>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</si>
  <si>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</si>
  <si>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</si>
  <si>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</si>
  <si>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</si>
  <si>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</si>
  <si>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</si>
  <si>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</si>
  <si>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</si>
  <si>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</si>
  <si>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</si>
  <si>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</si>
  <si>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</si>
  <si>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</si>
  <si>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</si>
  <si>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</si>
  <si>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</si>
  <si>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</si>
  <si>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</si>
  <si>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</si>
  <si>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</si>
  <si>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</si>
  <si>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</si>
  <si>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</si>
  <si>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</si>
  <si>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</si>
  <si>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</si>
  <si>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</si>
  <si>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</si>
  <si>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</si>
  <si>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</si>
  <si>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</si>
  <si>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</si>
  <si>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</si>
  <si>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</si>
  <si>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</si>
  <si>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</si>
  <si>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</si>
  <si>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</si>
  <si>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</si>
  <si>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</si>
  <si>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</si>
  <si>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</si>
  <si>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</si>
  <si>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</si>
  <si>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</si>
  <si>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</si>
  <si>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</si>
  <si>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</si>
  <si>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</si>
  <si>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</si>
  <si>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</si>
  <si>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</si>
  <si>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</si>
  <si>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</si>
  <si>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</si>
  <si>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</si>
  <si>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</si>
  <si>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</si>
  <si>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</si>
  <si>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</si>
  <si>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</si>
  <si>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</si>
  <si>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</si>
  <si>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</si>
  <si>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</si>
  <si>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</si>
  <si>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</si>
  <si>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</si>
  <si>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</si>
  <si>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</si>
  <si>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</si>
  <si>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</si>
  <si>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</si>
  <si>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</si>
  <si>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</si>
  <si>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</si>
  <si>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</si>
  <si>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</si>
  <si>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</si>
  <si>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</si>
  <si>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</si>
  <si>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</si>
  <si>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</si>
  <si>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</si>
  <si>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</si>
  <si>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</si>
  <si>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</si>
  <si>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</si>
  <si>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</si>
  <si>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</si>
  <si>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</si>
  <si>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</si>
  <si>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</si>
  <si>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</si>
  <si>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</si>
  <si>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</si>
  <si>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</si>
  <si>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</si>
  <si>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</si>
  <si>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</si>
  <si>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</si>
  <si>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</si>
  <si>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</si>
  <si>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</si>
  <si>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</si>
  <si>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</si>
  <si>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</si>
  <si>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</si>
  <si>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</si>
  <si>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</si>
  <si>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</si>
  <si>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</si>
  <si>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</si>
  <si>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</si>
  <si>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</si>
  <si>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</si>
  <si>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</si>
  <si>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</si>
  <si>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</si>
  <si>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</si>
  <si>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</si>
  <si>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</si>
  <si>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</si>
  <si>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</si>
  <si>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</si>
  <si>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</si>
  <si>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</si>
  <si>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</si>
  <si>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</si>
  <si>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</si>
  <si>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</si>
  <si>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</si>
  <si>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</si>
  <si>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</si>
  <si>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</si>
  <si>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</si>
  <si>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</si>
  <si>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</si>
  <si>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</si>
  <si>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</si>
  <si>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</si>
  <si>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</si>
  <si>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</si>
  <si>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</si>
  <si>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</si>
  <si>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</si>
  <si>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</si>
  <si>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</si>
  <si>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</si>
  <si>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</si>
  <si>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</si>
  <si>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</si>
  <si>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</si>
  <si>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</si>
  <si>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</si>
  <si>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</si>
  <si>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</si>
  <si>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</si>
  <si>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</si>
  <si>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</si>
  <si>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</si>
  <si>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</si>
  <si>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</si>
  <si>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</si>
  <si>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</si>
  <si>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</si>
  <si>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</si>
  <si>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</si>
  <si>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</si>
  <si>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</si>
  <si>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</si>
  <si>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</si>
  <si>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</si>
  <si>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</si>
  <si>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</si>
  <si>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</si>
  <si>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</si>
  <si>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</si>
  <si>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</si>
  <si>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</si>
  <si>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</si>
  <si>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</si>
  <si>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</si>
  <si>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</si>
  <si>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</si>
  <si>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</si>
  <si>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</si>
  <si>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</si>
  <si>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</si>
  <si>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</si>
  <si>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</si>
  <si>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</si>
  <si>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</si>
  <si>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</si>
  <si>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</si>
  <si>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</si>
  <si>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</si>
  <si>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</si>
  <si>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</si>
  <si>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</si>
  <si>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</si>
  <si>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</si>
  <si>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</si>
  <si>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</si>
  <si>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</si>
  <si>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</si>
  <si>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</si>
  <si>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</si>
  <si>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</si>
  <si>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</si>
  <si>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</si>
  <si>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</si>
  <si>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</si>
  <si>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</si>
  <si>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</si>
  <si>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</si>
  <si>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</si>
  <si>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</si>
  <si>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</si>
  <si>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</si>
  <si>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</si>
  <si>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</si>
  <si>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</si>
  <si>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</si>
  <si>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</si>
  <si>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</si>
  <si>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</si>
  <si>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</si>
  <si>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</si>
  <si>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</si>
  <si>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</si>
  <si>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</si>
  <si>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</si>
  <si>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</si>
  <si>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</si>
  <si>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</si>
  <si>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</si>
  <si>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</si>
  <si>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</si>
  <si>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</si>
  <si>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</si>
  <si>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</si>
  <si>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</si>
  <si>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</si>
  <si>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</si>
  <si>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</si>
  <si>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</si>
  <si>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</si>
  <si>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</si>
  <si>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</si>
  <si>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</si>
  <si>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</si>
  <si>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</si>
  <si>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</si>
  <si>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</si>
  <si>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</si>
  <si>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</si>
  <si>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</si>
  <si>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</si>
  <si>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</si>
  <si>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</si>
  <si>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</si>
  <si>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</si>
  <si>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</si>
  <si>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</si>
  <si>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</si>
  <si>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</si>
  <si>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</si>
  <si>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</si>
  <si>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</si>
  <si>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</si>
  <si>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</si>
  <si>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</si>
  <si>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</si>
  <si>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</si>
  <si>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</si>
  <si>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</si>
  <si>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</si>
  <si>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</si>
  <si>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</si>
  <si>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</si>
  <si>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</si>
  <si>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</si>
  <si>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</si>
  <si>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</si>
  <si>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</si>
  <si>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</si>
  <si>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</si>
  <si>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</si>
  <si>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</si>
  <si>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</si>
  <si>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</si>
  <si>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</si>
  <si>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</si>
  <si>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</si>
  <si>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</si>
  <si>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</si>
  <si>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</si>
  <si>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</si>
  <si>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</si>
  <si>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</si>
  <si>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</si>
  <si>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</si>
  <si>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</si>
  <si>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</si>
  <si>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</si>
  <si>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</si>
  <si>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</si>
  <si>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</si>
  <si>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</si>
  <si>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</si>
  <si>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</si>
  <si>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</si>
  <si>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</si>
  <si>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</si>
  <si>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</si>
  <si>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</si>
  <si>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</si>
  <si>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</si>
  <si>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</si>
  <si>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</si>
  <si>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</si>
  <si>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</si>
  <si>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</si>
  <si>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</si>
  <si>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</si>
  <si>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</si>
  <si>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</si>
  <si>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</si>
  <si>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</si>
  <si>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</si>
  <si>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</si>
  <si>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</si>
  <si>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</si>
  <si>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</si>
  <si>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</si>
  <si>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</si>
  <si>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</si>
  <si>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</si>
  <si>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</si>
  <si>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</si>
  <si>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</si>
  <si>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</si>
  <si>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</si>
  <si>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</si>
  <si>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</si>
  <si>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</si>
  <si>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</si>
  <si>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</si>
  <si>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</si>
  <si>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</si>
  <si>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</si>
  <si>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</si>
  <si>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</si>
  <si>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</si>
  <si>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</si>
  <si>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</si>
  <si>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</si>
  <si>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</si>
  <si>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</si>
  <si>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</si>
  <si>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</si>
  <si>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</si>
  <si>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</si>
  <si>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</si>
  <si>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</si>
  <si>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</si>
  <si>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</si>
  <si>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</si>
  <si>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DONJI KRALJEVEC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</si>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</sst>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3641690.7100000004</v>
      </c>
      <c r="D2" s="7">
        <f>'PR-RAS'!E6</f>
        <v>3622836.95</v>
      </c>
      <c r="E2" s="7">
        <v>0</v>
      </c>
      <c r="F2" s="7">
        <v>0</v>
      </c>
      <c r="G2" s="8">
        <f t="shared" ref="G2:G274" si="0">(B2/1000)*(C2*1+D2*2)</f>
        <v>10887.364610000002</v>
      </c>
      <c r="H2" s="8">
        <f t="shared" ref="H2:H274" si="1">ABS(C2-ROUND(C2,0))+ABS(D2-ROUND(D2,0))</f>
        <v>0.3399999993853271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2206072.3200000003</v>
      </c>
      <c r="D3" s="2">
        <f>'PR-RAS'!E7</f>
        <v>2323480.1500000004</v>
      </c>
      <c r="E3" s="2">
        <v>0</v>
      </c>
      <c r="F3" s="2">
        <v>0</v>
      </c>
      <c r="G3" s="3">
        <f t="shared" si="0"/>
        <v>13706.065240000002</v>
      </c>
      <c r="H3" s="3">
        <f t="shared" si="1"/>
        <v>0.47000000067055225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2133553.27</v>
      </c>
      <c r="D4" s="2">
        <f>'PR-RAS'!E8</f>
        <v>2244547.9000000004</v>
      </c>
      <c r="E4" s="2">
        <v>0</v>
      </c>
      <c r="F4" s="2">
        <v>0</v>
      </c>
      <c r="G4" s="3">
        <f t="shared" si="0"/>
        <v>19867.947210000002</v>
      </c>
      <c r="H4" s="3">
        <f t="shared" si="1"/>
        <v>0.36999999964609742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1884187.81</v>
      </c>
      <c r="D5" s="2">
        <f>'PR-RAS'!E9</f>
        <v>2130210.5</v>
      </c>
      <c r="E5" s="2">
        <v>0</v>
      </c>
      <c r="F5" s="2">
        <v>0</v>
      </c>
      <c r="G5" s="3">
        <f t="shared" si="0"/>
        <v>24578.435240000003</v>
      </c>
      <c r="H5" s="3">
        <f t="shared" si="1"/>
        <v>0.68999999994412065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108514.39</v>
      </c>
      <c r="D6" s="2">
        <f>'PR-RAS'!E10</f>
        <v>143023.70000000001</v>
      </c>
      <c r="E6" s="2">
        <v>0</v>
      </c>
      <c r="F6" s="2">
        <v>0</v>
      </c>
      <c r="G6" s="3">
        <f t="shared" si="0"/>
        <v>1972.8089500000003</v>
      </c>
      <c r="H6" s="3">
        <f t="shared" si="1"/>
        <v>0.68999999998777639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53213.56</v>
      </c>
      <c r="D7" s="2">
        <f>'PR-RAS'!E11</f>
        <v>63787.89</v>
      </c>
      <c r="E7" s="2">
        <v>0</v>
      </c>
      <c r="F7" s="2">
        <v>0</v>
      </c>
      <c r="G7" s="3">
        <f t="shared" si="0"/>
        <v>1084.73604</v>
      </c>
      <c r="H7" s="3">
        <f t="shared" si="1"/>
        <v>0.55000000000291038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238613.17</v>
      </c>
      <c r="D8" s="2">
        <f>'PR-RAS'!E12</f>
        <v>272269.71000000002</v>
      </c>
      <c r="E8" s="2">
        <v>0</v>
      </c>
      <c r="F8" s="2">
        <v>0</v>
      </c>
      <c r="G8" s="3">
        <f t="shared" si="0"/>
        <v>5482.0681300000006</v>
      </c>
      <c r="H8" s="3">
        <f t="shared" si="1"/>
        <v>0.45999999999185093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150975.66</v>
      </c>
      <c r="D11" s="2">
        <f>'PR-RAS'!E15</f>
        <v>364743.9</v>
      </c>
      <c r="E11" s="2">
        <v>0</v>
      </c>
      <c r="F11" s="2">
        <v>0</v>
      </c>
      <c r="G11" s="3">
        <f t="shared" si="0"/>
        <v>8804.6346000000012</v>
      </c>
      <c r="H11" s="3">
        <f t="shared" si="1"/>
        <v>0.43999999997322448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57725.08</v>
      </c>
      <c r="D19" s="2">
        <f>'PR-RAS'!E23</f>
        <v>62996.51</v>
      </c>
      <c r="E19" s="2">
        <v>0</v>
      </c>
      <c r="F19" s="2">
        <v>0</v>
      </c>
      <c r="G19" s="3">
        <f t="shared" si="0"/>
        <v>3306.9258</v>
      </c>
      <c r="H19" s="3">
        <f t="shared" si="1"/>
        <v>0.56999999999970896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380</v>
      </c>
      <c r="D20" s="2">
        <f>'PR-RAS'!E24</f>
        <v>608.54</v>
      </c>
      <c r="E20" s="2">
        <v>0</v>
      </c>
      <c r="F20" s="2">
        <v>0</v>
      </c>
      <c r="G20" s="3">
        <f t="shared" si="0"/>
        <v>30.344519999999999</v>
      </c>
      <c r="H20" s="3">
        <f t="shared" si="1"/>
        <v>0.46000000000003638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57345.08</v>
      </c>
      <c r="D23" s="2">
        <f>'PR-RAS'!E27</f>
        <v>62387.97</v>
      </c>
      <c r="E23" s="2">
        <v>0</v>
      </c>
      <c r="F23" s="2">
        <v>0</v>
      </c>
      <c r="G23" s="3">
        <f t="shared" si="0"/>
        <v>4006.6624400000001</v>
      </c>
      <c r="H23" s="3">
        <f t="shared" si="1"/>
        <v>0.11000000000058208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14793.970000000001</v>
      </c>
      <c r="D25" s="2">
        <f>'PR-RAS'!E29</f>
        <v>15935.74</v>
      </c>
      <c r="E25" s="2">
        <v>0</v>
      </c>
      <c r="F25" s="2">
        <v>0</v>
      </c>
      <c r="G25" s="3">
        <f t="shared" si="0"/>
        <v>1119.9708000000001</v>
      </c>
      <c r="H25" s="3">
        <f t="shared" si="1"/>
        <v>0.28999999999905413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14712.29</v>
      </c>
      <c r="D27" s="2">
        <f>'PR-RAS'!E31</f>
        <v>15935.74</v>
      </c>
      <c r="E27" s="2">
        <v>0</v>
      </c>
      <c r="F27" s="2">
        <v>0</v>
      </c>
      <c r="G27" s="3">
        <f t="shared" si="0"/>
        <v>1211.1780200000001</v>
      </c>
      <c r="H27" s="3">
        <f t="shared" si="1"/>
        <v>0.55000000000109139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81.680000000000007</v>
      </c>
      <c r="D29" s="2">
        <f>'PR-RAS'!E33</f>
        <v>0</v>
      </c>
      <c r="E29" s="2">
        <v>0</v>
      </c>
      <c r="F29" s="2">
        <v>0</v>
      </c>
      <c r="G29" s="3">
        <f t="shared" si="0"/>
        <v>2.2870400000000002</v>
      </c>
      <c r="H29" s="3">
        <f t="shared" si="1"/>
        <v>0.31999999999999318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1100495.3699999999</v>
      </c>
      <c r="D45" s="2">
        <f>'PR-RAS'!E49</f>
        <v>1000800.25</v>
      </c>
      <c r="E45" s="2">
        <v>0</v>
      </c>
      <c r="F45" s="2">
        <v>0</v>
      </c>
      <c r="G45" s="3">
        <f t="shared" si="0"/>
        <v>136492.21828</v>
      </c>
      <c r="H45" s="3">
        <f t="shared" si="1"/>
        <v>0.61999999987892807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510705.54</v>
      </c>
      <c r="D49" s="2">
        <f>'PR-RAS'!E53</f>
        <v>0</v>
      </c>
      <c r="E49" s="2">
        <v>0</v>
      </c>
      <c r="F49" s="2">
        <v>0</v>
      </c>
      <c r="G49" s="3">
        <f t="shared" si="0"/>
        <v>24513.86592</v>
      </c>
      <c r="H49" s="3">
        <f t="shared" si="1"/>
        <v>0.46000000002095476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149797.12</v>
      </c>
      <c r="D52" s="2">
        <f>'PR-RAS'!E56</f>
        <v>0</v>
      </c>
      <c r="E52" s="2">
        <v>0</v>
      </c>
      <c r="F52" s="2">
        <v>0</v>
      </c>
      <c r="G52" s="3">
        <f t="shared" si="0"/>
        <v>7639.653119999999</v>
      </c>
      <c r="H52" s="3">
        <f t="shared" si="1"/>
        <v>0.11999999999534339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360908.42</v>
      </c>
      <c r="D53" s="2">
        <f>'PR-RAS'!E57</f>
        <v>0</v>
      </c>
      <c r="E53" s="2">
        <v>0</v>
      </c>
      <c r="F53" s="2">
        <v>0</v>
      </c>
      <c r="G53" s="3">
        <f t="shared" si="0"/>
        <v>18767.237839999998</v>
      </c>
      <c r="H53" s="3">
        <f t="shared" si="1"/>
        <v>0.41999999998370185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589789.82999999996</v>
      </c>
      <c r="D54" s="2">
        <f>'PR-RAS'!E58</f>
        <v>343493.35</v>
      </c>
      <c r="E54" s="2">
        <v>0</v>
      </c>
      <c r="F54" s="2">
        <v>0</v>
      </c>
      <c r="G54" s="3">
        <f t="shared" si="0"/>
        <v>67669.156089999989</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530393.25</v>
      </c>
      <c r="D55" s="2">
        <f>'PR-RAS'!E59</f>
        <v>161964</v>
      </c>
      <c r="E55" s="2">
        <v>0</v>
      </c>
      <c r="F55" s="2">
        <v>0</v>
      </c>
      <c r="G55" s="3">
        <f t="shared" si="0"/>
        <v>46133.347499999996</v>
      </c>
      <c r="H55" s="3">
        <f t="shared" si="1"/>
        <v>0.25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59396.58</v>
      </c>
      <c r="D56" s="2">
        <f>'PR-RAS'!E60</f>
        <v>181529.35</v>
      </c>
      <c r="E56" s="2">
        <v>0</v>
      </c>
      <c r="F56" s="2">
        <v>0</v>
      </c>
      <c r="G56" s="3">
        <f t="shared" si="0"/>
        <v>23235.040400000002</v>
      </c>
      <c r="H56" s="3">
        <f t="shared" si="1"/>
        <v>0.77000000000407454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14339.57</v>
      </c>
      <c r="E57" s="2">
        <v>0</v>
      </c>
      <c r="F57" s="2">
        <v>0</v>
      </c>
      <c r="G57" s="3">
        <f t="shared" si="0"/>
        <v>1606.0318400000001</v>
      </c>
      <c r="H57" s="3">
        <f t="shared" si="1"/>
        <v>0.43000000000029104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14339.57</v>
      </c>
      <c r="E59" s="2">
        <v>0</v>
      </c>
      <c r="F59" s="2">
        <v>0</v>
      </c>
      <c r="G59" s="3">
        <f t="shared" si="0"/>
        <v>1663.39012</v>
      </c>
      <c r="H59" s="3">
        <f t="shared" si="1"/>
        <v>0.43000000000029104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383611.89</v>
      </c>
      <c r="E60" s="2">
        <v>0</v>
      </c>
      <c r="F60" s="2">
        <v>0</v>
      </c>
      <c r="G60" s="3">
        <f t="shared" si="0"/>
        <v>45266.203020000001</v>
      </c>
      <c r="H60" s="3">
        <f t="shared" si="1"/>
        <v>0.10999999998603016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383611.89</v>
      </c>
      <c r="E63" s="2">
        <v>0</v>
      </c>
      <c r="F63" s="2">
        <v>0</v>
      </c>
      <c r="G63" s="3">
        <f>(B63/1000)*(C63*1+D63*2)</f>
        <v>47567.874360000002</v>
      </c>
      <c r="H63" s="3">
        <f>ABS(C63-ROUND(C63,0))+ABS(D63-ROUND(D63,0))</f>
        <v>0.10999999998603016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259355.44</v>
      </c>
      <c r="E70" s="2">
        <v>0</v>
      </c>
      <c r="F70" s="2">
        <v>0</v>
      </c>
      <c r="G70" s="3">
        <f t="shared" si="0"/>
        <v>35791.050720000007</v>
      </c>
      <c r="H70" s="3">
        <f t="shared" si="1"/>
        <v>0.44000000000232831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184809.2</v>
      </c>
      <c r="E71" s="2">
        <v>0</v>
      </c>
      <c r="F71" s="2">
        <v>0</v>
      </c>
      <c r="G71" s="3">
        <f t="shared" si="0"/>
        <v>25873.288000000004</v>
      </c>
      <c r="H71" s="3">
        <f t="shared" si="1"/>
        <v>0.20000000001164153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74546.240000000005</v>
      </c>
      <c r="E72" s="2">
        <v>0</v>
      </c>
      <c r="F72" s="2">
        <v>0</v>
      </c>
      <c r="G72" s="3">
        <f t="shared" si="0"/>
        <v>10585.566080000001</v>
      </c>
      <c r="H72" s="3">
        <f t="shared" si="1"/>
        <v>0.24000000000523869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119097.56</v>
      </c>
      <c r="D78" s="2">
        <f>'PR-RAS'!E82</f>
        <v>114696.23000000001</v>
      </c>
      <c r="E78" s="2">
        <v>0</v>
      </c>
      <c r="F78" s="2">
        <v>0</v>
      </c>
      <c r="G78" s="3">
        <f t="shared" si="0"/>
        <v>26833.731540000001</v>
      </c>
      <c r="H78" s="3">
        <f t="shared" si="1"/>
        <v>0.67000000001280569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52800</v>
      </c>
      <c r="D79" s="2">
        <f>'PR-RAS'!E83</f>
        <v>53856.78</v>
      </c>
      <c r="E79" s="2">
        <v>0</v>
      </c>
      <c r="F79" s="2">
        <v>0</v>
      </c>
      <c r="G79" s="3">
        <f t="shared" si="0"/>
        <v>12520.05768</v>
      </c>
      <c r="H79" s="3">
        <f t="shared" si="1"/>
        <v>0.22000000000116415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52800</v>
      </c>
      <c r="D85" s="2">
        <f>'PR-RAS'!E89</f>
        <v>53856.78</v>
      </c>
      <c r="E85" s="2">
        <v>0</v>
      </c>
      <c r="F85" s="2">
        <v>0</v>
      </c>
      <c r="G85" s="3">
        <f t="shared" si="0"/>
        <v>13483.13904</v>
      </c>
      <c r="H85" s="3">
        <f t="shared" si="1"/>
        <v>0.22000000000116415</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66297.56</v>
      </c>
      <c r="D87" s="2">
        <f>'PR-RAS'!E91</f>
        <v>60839.450000000004</v>
      </c>
      <c r="E87" s="2">
        <v>0</v>
      </c>
      <c r="F87" s="2">
        <v>0</v>
      </c>
      <c r="G87" s="3">
        <f t="shared" si="0"/>
        <v>16165.975560000001</v>
      </c>
      <c r="H87" s="3">
        <f t="shared" si="1"/>
        <v>0.89000000000669388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55764.61</v>
      </c>
      <c r="D89" s="2">
        <f>'PR-RAS'!E93</f>
        <v>49122.86</v>
      </c>
      <c r="E89" s="2">
        <v>0</v>
      </c>
      <c r="F89" s="2">
        <v>0</v>
      </c>
      <c r="G89" s="3">
        <f t="shared" si="0"/>
        <v>13552.90904</v>
      </c>
      <c r="H89" s="3">
        <f t="shared" si="1"/>
        <v>0.52999999999883585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10532.95</v>
      </c>
      <c r="D90" s="2">
        <f>'PR-RAS'!E94</f>
        <v>11656.86</v>
      </c>
      <c r="E90" s="2">
        <v>0</v>
      </c>
      <c r="F90" s="2">
        <v>0</v>
      </c>
      <c r="G90" s="3">
        <f t="shared" si="0"/>
        <v>3012.3536299999996</v>
      </c>
      <c r="H90" s="3">
        <f t="shared" si="1"/>
        <v>0.18999999999869033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59.73</v>
      </c>
      <c r="E93" s="2">
        <v>0</v>
      </c>
      <c r="F93" s="2">
        <v>0</v>
      </c>
      <c r="G93" s="3">
        <f t="shared" si="0"/>
        <v>10.990319999999999</v>
      </c>
      <c r="H93" s="3">
        <f t="shared" si="1"/>
        <v>0.27000000000000313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215955.53999999998</v>
      </c>
      <c r="D102" s="2">
        <f>'PR-RAS'!E106</f>
        <v>183860.32</v>
      </c>
      <c r="E102" s="2">
        <v>0</v>
      </c>
      <c r="F102" s="2">
        <v>0</v>
      </c>
      <c r="G102" s="3">
        <f t="shared" si="0"/>
        <v>58951.294179999997</v>
      </c>
      <c r="H102" s="3">
        <f t="shared" si="1"/>
        <v>0.78000000002793968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28843.25</v>
      </c>
      <c r="D103" s="2">
        <f>'PR-RAS'!E107</f>
        <v>29538.399999999998</v>
      </c>
      <c r="E103" s="2">
        <v>0</v>
      </c>
      <c r="F103" s="2">
        <v>0</v>
      </c>
      <c r="G103" s="3">
        <f t="shared" si="0"/>
        <v>8967.8450999999986</v>
      </c>
      <c r="H103" s="3">
        <f t="shared" si="1"/>
        <v>0.64999999999781721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28837.13</v>
      </c>
      <c r="D105" s="2">
        <f>'PR-RAS'!E109</f>
        <v>29531.439999999999</v>
      </c>
      <c r="E105" s="2">
        <v>0</v>
      </c>
      <c r="F105" s="2">
        <v>0</v>
      </c>
      <c r="G105" s="3">
        <f t="shared" si="0"/>
        <v>9141.6010399999996</v>
      </c>
      <c r="H105" s="3">
        <f t="shared" si="1"/>
        <v>0.56999999999970896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6.12</v>
      </c>
      <c r="D106" s="2">
        <f>'PR-RAS'!E110</f>
        <v>6.96</v>
      </c>
      <c r="E106" s="2">
        <v>0</v>
      </c>
      <c r="F106" s="2">
        <v>0</v>
      </c>
      <c r="G106" s="3">
        <f t="shared" si="0"/>
        <v>2.1041999999999996</v>
      </c>
      <c r="H106" s="3">
        <f t="shared" si="1"/>
        <v>0.16000000000000014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21964.5</v>
      </c>
      <c r="D108" s="2">
        <f>'PR-RAS'!E112</f>
        <v>17866.05</v>
      </c>
      <c r="E108" s="2">
        <v>0</v>
      </c>
      <c r="F108" s="2">
        <v>0</v>
      </c>
      <c r="G108" s="3">
        <f t="shared" si="0"/>
        <v>6173.5361999999996</v>
      </c>
      <c r="H108" s="3">
        <f t="shared" si="1"/>
        <v>0.5499999999992724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998.33</v>
      </c>
      <c r="D110" s="2">
        <f>'PR-RAS'!E114</f>
        <v>2797.78</v>
      </c>
      <c r="E110" s="2">
        <v>0</v>
      </c>
      <c r="F110" s="2">
        <v>0</v>
      </c>
      <c r="G110" s="3">
        <f t="shared" si="0"/>
        <v>718.73401000000001</v>
      </c>
      <c r="H110" s="3">
        <f t="shared" si="1"/>
        <v>0.54999999999984084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110.81</v>
      </c>
      <c r="D111" s="2">
        <f>'PR-RAS'!E115</f>
        <v>2524.46</v>
      </c>
      <c r="E111" s="2">
        <v>0</v>
      </c>
      <c r="F111" s="2">
        <v>0</v>
      </c>
      <c r="G111" s="3">
        <f t="shared" si="0"/>
        <v>567.57030000000009</v>
      </c>
      <c r="H111" s="3">
        <f t="shared" si="1"/>
        <v>0.65000000000003411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20855.36</v>
      </c>
      <c r="D113" s="2">
        <f>'PR-RAS'!E117</f>
        <v>12543.81</v>
      </c>
      <c r="E113" s="2">
        <v>0</v>
      </c>
      <c r="F113" s="2">
        <v>0</v>
      </c>
      <c r="G113" s="3">
        <f t="shared" si="0"/>
        <v>5145.6137599999993</v>
      </c>
      <c r="H113" s="3">
        <f t="shared" si="1"/>
        <v>0.55000000000109139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165147.78999999998</v>
      </c>
      <c r="D116" s="2">
        <f>'PR-RAS'!E120</f>
        <v>136455.87000000002</v>
      </c>
      <c r="E116" s="2">
        <v>0</v>
      </c>
      <c r="F116" s="2">
        <v>0</v>
      </c>
      <c r="G116" s="3">
        <f t="shared" si="0"/>
        <v>50376.845950000003</v>
      </c>
      <c r="H116" s="3">
        <f t="shared" si="1"/>
        <v>0.33999999999650754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28223.37</v>
      </c>
      <c r="D117" s="2">
        <f>'PR-RAS'!E121</f>
        <v>4251.24</v>
      </c>
      <c r="E117" s="2">
        <v>0</v>
      </c>
      <c r="F117" s="2">
        <v>0</v>
      </c>
      <c r="G117" s="3">
        <f t="shared" si="0"/>
        <v>4260.1985999999997</v>
      </c>
      <c r="H117" s="3">
        <f t="shared" si="1"/>
        <v>0.60999999999876309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135809.79999999999</v>
      </c>
      <c r="D118" s="2">
        <f>'PR-RAS'!E122</f>
        <v>130620.49</v>
      </c>
      <c r="E118" s="2">
        <v>0</v>
      </c>
      <c r="F118" s="2">
        <v>0</v>
      </c>
      <c r="G118" s="3">
        <f t="shared" si="0"/>
        <v>46454.941260000007</v>
      </c>
      <c r="H118" s="3">
        <f t="shared" si="1"/>
        <v>0.69000000001688022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1114.6199999999999</v>
      </c>
      <c r="D119" s="2">
        <f>'PR-RAS'!E123</f>
        <v>1584.14</v>
      </c>
      <c r="E119" s="2">
        <v>0</v>
      </c>
      <c r="F119" s="2">
        <v>0</v>
      </c>
      <c r="G119" s="3">
        <f t="shared" si="0"/>
        <v>505.38219999999995</v>
      </c>
      <c r="H119" s="3">
        <f t="shared" si="1"/>
        <v>0.52000000000020918</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69.92</v>
      </c>
      <c r="D136" s="2">
        <f>'PR-RAS'!E140</f>
        <v>0</v>
      </c>
      <c r="E136" s="2">
        <v>0</v>
      </c>
      <c r="F136" s="2">
        <v>0</v>
      </c>
      <c r="G136" s="3">
        <f t="shared" si="0"/>
        <v>9.4392000000000014</v>
      </c>
      <c r="H136" s="3">
        <f t="shared" si="1"/>
        <v>7.9999999999998295E-2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25</v>
      </c>
      <c r="D137" s="2">
        <f>'PR-RAS'!E141</f>
        <v>0</v>
      </c>
      <c r="E137" s="2">
        <v>0</v>
      </c>
      <c r="F137" s="2">
        <v>0</v>
      </c>
      <c r="G137" s="3">
        <f t="shared" si="0"/>
        <v>3.4000000000000004</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25</v>
      </c>
      <c r="D146" s="2">
        <f>'PR-RAS'!E150</f>
        <v>0</v>
      </c>
      <c r="E146" s="2">
        <v>0</v>
      </c>
      <c r="F146" s="2">
        <v>0</v>
      </c>
      <c r="G146" s="3">
        <f t="shared" si="0"/>
        <v>3.6249999999999996</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44.92</v>
      </c>
      <c r="D147" s="2">
        <f>'PR-RAS'!E151</f>
        <v>0</v>
      </c>
      <c r="E147" s="2">
        <v>0</v>
      </c>
      <c r="F147" s="2">
        <v>0</v>
      </c>
      <c r="G147" s="3">
        <f t="shared" si="0"/>
        <v>6.5583200000000001</v>
      </c>
      <c r="H147" s="3">
        <f t="shared" si="1"/>
        <v>7.9999999999998295E-2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1877387.3499999999</v>
      </c>
      <c r="D148" s="2">
        <f>'PR-RAS'!E152</f>
        <v>2514443.25</v>
      </c>
      <c r="E148" s="2">
        <v>0</v>
      </c>
      <c r="F148" s="2">
        <v>0</v>
      </c>
      <c r="G148" s="3">
        <f t="shared" si="0"/>
        <v>1015222.2559499999</v>
      </c>
      <c r="H148" s="3">
        <f t="shared" si="1"/>
        <v>0.59999999986030161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429390.37999999995</v>
      </c>
      <c r="D149" s="2">
        <f>'PR-RAS'!E153</f>
        <v>629894.55000000005</v>
      </c>
      <c r="E149" s="2">
        <v>0</v>
      </c>
      <c r="F149" s="2">
        <v>0</v>
      </c>
      <c r="G149" s="3">
        <f t="shared" si="0"/>
        <v>249998.56303999998</v>
      </c>
      <c r="H149" s="3">
        <f t="shared" si="1"/>
        <v>0.82999999989988282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336053.23</v>
      </c>
      <c r="D150" s="2">
        <f>'PR-RAS'!E154</f>
        <v>510693.34</v>
      </c>
      <c r="E150" s="2">
        <v>0</v>
      </c>
      <c r="F150" s="2">
        <v>0</v>
      </c>
      <c r="G150" s="3">
        <f t="shared" si="0"/>
        <v>202258.54659000001</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336053.23</v>
      </c>
      <c r="D151" s="2">
        <f>'PR-RAS'!E155</f>
        <v>510693.34</v>
      </c>
      <c r="E151" s="2">
        <v>0</v>
      </c>
      <c r="F151" s="2">
        <v>0</v>
      </c>
      <c r="G151" s="3">
        <f t="shared" si="0"/>
        <v>203615.98650000003</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41889.1</v>
      </c>
      <c r="D155" s="2">
        <f>'PR-RAS'!E159</f>
        <v>46733.1</v>
      </c>
      <c r="E155" s="2">
        <v>0</v>
      </c>
      <c r="F155" s="2">
        <v>0</v>
      </c>
      <c r="G155" s="3">
        <f t="shared" si="0"/>
        <v>20844.716199999999</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51448.05</v>
      </c>
      <c r="D156" s="2">
        <f>'PR-RAS'!E160</f>
        <v>72468.11</v>
      </c>
      <c r="E156" s="2">
        <v>0</v>
      </c>
      <c r="F156" s="2">
        <v>0</v>
      </c>
      <c r="G156" s="3">
        <f t="shared" si="0"/>
        <v>30439.561850000002</v>
      </c>
      <c r="H156" s="3">
        <f t="shared" si="1"/>
        <v>0.16000000000349246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51448.05</v>
      </c>
      <c r="D158" s="2">
        <f>'PR-RAS'!E162</f>
        <v>72468.11</v>
      </c>
      <c r="E158" s="2">
        <v>0</v>
      </c>
      <c r="F158" s="2">
        <v>0</v>
      </c>
      <c r="G158" s="3">
        <f t="shared" si="0"/>
        <v>30832.330390000003</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462452.07999999996</v>
      </c>
      <c r="D160" s="2">
        <f>'PR-RAS'!E164</f>
        <v>613713.52</v>
      </c>
      <c r="E160" s="2">
        <v>0</v>
      </c>
      <c r="F160" s="2">
        <v>0</v>
      </c>
      <c r="G160" s="3">
        <f t="shared" si="0"/>
        <v>268690.78008</v>
      </c>
      <c r="H160" s="3">
        <f t="shared" si="1"/>
        <v>0.55999999993946403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18563.22</v>
      </c>
      <c r="D161" s="2">
        <f>'PR-RAS'!E165</f>
        <v>24426.800000000003</v>
      </c>
      <c r="E161" s="2">
        <v>0</v>
      </c>
      <c r="F161" s="2">
        <v>0</v>
      </c>
      <c r="G161" s="3">
        <f t="shared" si="0"/>
        <v>10786.691200000001</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v>
      </c>
      <c r="D162" s="2">
        <f>'PR-RAS'!E166</f>
        <v>0</v>
      </c>
      <c r="E162" s="2">
        <v>0</v>
      </c>
      <c r="F162" s="2">
        <v>0</v>
      </c>
      <c r="G162" s="3">
        <f t="shared" si="0"/>
        <v>9.66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7748.66</v>
      </c>
      <c r="D163" s="2">
        <f>'PR-RAS'!E167</f>
        <v>7359.72</v>
      </c>
      <c r="E163" s="2">
        <v>0</v>
      </c>
      <c r="F163" s="2">
        <v>0</v>
      </c>
      <c r="G163" s="3">
        <f t="shared" si="0"/>
        <v>3639.8321999999998</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1367</v>
      </c>
      <c r="D164" s="2">
        <f>'PR-RAS'!E168</f>
        <v>4080.25</v>
      </c>
      <c r="E164" s="2">
        <v>0</v>
      </c>
      <c r="F164" s="2">
        <v>0</v>
      </c>
      <c r="G164" s="3">
        <f t="shared" si="0"/>
        <v>1552.9825000000001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9387.56</v>
      </c>
      <c r="D165" s="2">
        <f>'PR-RAS'!E169</f>
        <v>12986.83</v>
      </c>
      <c r="E165" s="2">
        <v>0</v>
      </c>
      <c r="F165" s="2">
        <v>0</v>
      </c>
      <c r="G165" s="3">
        <f t="shared" si="0"/>
        <v>5799.2400800000005</v>
      </c>
      <c r="H165" s="3">
        <f t="shared" si="1"/>
        <v>0.61000000000058208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89865.95</v>
      </c>
      <c r="D166" s="2">
        <f>'PR-RAS'!E170</f>
        <v>89365.459999999992</v>
      </c>
      <c r="E166" s="2">
        <v>0</v>
      </c>
      <c r="F166" s="2">
        <v>0</v>
      </c>
      <c r="G166" s="3">
        <f t="shared" si="0"/>
        <v>44318.483550000004</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15346.46</v>
      </c>
      <c r="D167" s="2">
        <f>'PR-RAS'!E171</f>
        <v>14808.93</v>
      </c>
      <c r="E167" s="2">
        <v>0</v>
      </c>
      <c r="F167" s="2">
        <v>0</v>
      </c>
      <c r="G167" s="3">
        <f t="shared" si="0"/>
        <v>7464.0771199999999</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52730.75</v>
      </c>
      <c r="D169" s="2">
        <f>'PR-RAS'!E173</f>
        <v>54696.59</v>
      </c>
      <c r="E169" s="2">
        <v>0</v>
      </c>
      <c r="F169" s="2">
        <v>0</v>
      </c>
      <c r="G169" s="3">
        <f t="shared" si="0"/>
        <v>27236.820240000001</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13980.6</v>
      </c>
      <c r="D170" s="2">
        <f>'PR-RAS'!E174</f>
        <v>15131.08</v>
      </c>
      <c r="E170" s="2">
        <v>0</v>
      </c>
      <c r="F170" s="2">
        <v>0</v>
      </c>
      <c r="G170" s="3">
        <f t="shared" si="0"/>
        <v>7477.0264400000005</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3731.11</v>
      </c>
      <c r="D171" s="2">
        <f>'PR-RAS'!E175</f>
        <v>3466.62</v>
      </c>
      <c r="E171" s="2">
        <v>0</v>
      </c>
      <c r="F171" s="2">
        <v>0</v>
      </c>
      <c r="G171" s="3">
        <f t="shared" si="0"/>
        <v>1812.9395000000002</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4077.03</v>
      </c>
      <c r="D173" s="2">
        <f>'PR-RAS'!E177</f>
        <v>1262.24</v>
      </c>
      <c r="E173" s="2">
        <v>0</v>
      </c>
      <c r="F173" s="2">
        <v>0</v>
      </c>
      <c r="G173" s="3">
        <f t="shared" si="0"/>
        <v>1135.4597199999998</v>
      </c>
      <c r="H173" s="3">
        <f t="shared" si="1"/>
        <v>0.27000000000020918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263587.07999999996</v>
      </c>
      <c r="D174" s="2">
        <f>'PR-RAS'!E178</f>
        <v>369217.67000000004</v>
      </c>
      <c r="E174" s="2">
        <v>0</v>
      </c>
      <c r="F174" s="2">
        <v>0</v>
      </c>
      <c r="G174" s="3">
        <f t="shared" si="0"/>
        <v>173349.87865999999</v>
      </c>
      <c r="H174" s="3">
        <f t="shared" si="1"/>
        <v>0.40999999991618097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9916.24</v>
      </c>
      <c r="D175" s="2">
        <f>'PR-RAS'!E179</f>
        <v>11675.22</v>
      </c>
      <c r="E175" s="2">
        <v>0</v>
      </c>
      <c r="F175" s="2">
        <v>0</v>
      </c>
      <c r="G175" s="3">
        <f t="shared" si="0"/>
        <v>5788.4023199999992</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98031.039999999994</v>
      </c>
      <c r="D176" s="2">
        <f>'PR-RAS'!E180</f>
        <v>191548.45</v>
      </c>
      <c r="E176" s="2">
        <v>0</v>
      </c>
      <c r="F176" s="2">
        <v>0</v>
      </c>
      <c r="G176" s="3">
        <f t="shared" si="0"/>
        <v>84197.38949999999</v>
      </c>
      <c r="H176" s="3">
        <f t="shared" si="1"/>
        <v>0.49000000000523869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25895.42</v>
      </c>
      <c r="D177" s="2">
        <f>'PR-RAS'!E181</f>
        <v>26828.94</v>
      </c>
      <c r="E177" s="2">
        <v>0</v>
      </c>
      <c r="F177" s="2">
        <v>0</v>
      </c>
      <c r="G177" s="3">
        <f t="shared" si="0"/>
        <v>14001.380799999997</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46794.75</v>
      </c>
      <c r="D178" s="2">
        <f>'PR-RAS'!E182</f>
        <v>49972.53</v>
      </c>
      <c r="E178" s="2">
        <v>0</v>
      </c>
      <c r="F178" s="2">
        <v>0</v>
      </c>
      <c r="G178" s="3">
        <f t="shared" si="0"/>
        <v>25972.946369999998</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11317.5</v>
      </c>
      <c r="E179" s="2">
        <v>0</v>
      </c>
      <c r="F179" s="2">
        <v>0</v>
      </c>
      <c r="G179" s="3">
        <f t="shared" si="0"/>
        <v>4029.0299999999997</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5718.75</v>
      </c>
      <c r="D180" s="2">
        <f>'PR-RAS'!E184</f>
        <v>3929.38</v>
      </c>
      <c r="E180" s="2">
        <v>0</v>
      </c>
      <c r="F180" s="2">
        <v>0</v>
      </c>
      <c r="G180" s="3">
        <f t="shared" si="0"/>
        <v>2430.3742899999997</v>
      </c>
      <c r="H180" s="3">
        <f t="shared" si="1"/>
        <v>0.63000000000010914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17354.52</v>
      </c>
      <c r="D181" s="2">
        <f>'PR-RAS'!E185</f>
        <v>32286.34</v>
      </c>
      <c r="E181" s="2">
        <v>0</v>
      </c>
      <c r="F181" s="2">
        <v>0</v>
      </c>
      <c r="G181" s="3">
        <f t="shared" si="0"/>
        <v>14746.895999999999</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11437.58</v>
      </c>
      <c r="D182" s="2">
        <f>'PR-RAS'!E186</f>
        <v>6576.74</v>
      </c>
      <c r="E182" s="2">
        <v>0</v>
      </c>
      <c r="F182" s="2">
        <v>0</v>
      </c>
      <c r="G182" s="3">
        <f t="shared" si="0"/>
        <v>4450.9818599999999</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48438.78</v>
      </c>
      <c r="D183" s="2">
        <f>'PR-RAS'!E187</f>
        <v>35082.57</v>
      </c>
      <c r="E183" s="2">
        <v>0</v>
      </c>
      <c r="F183" s="2">
        <v>0</v>
      </c>
      <c r="G183" s="3">
        <f t="shared" si="0"/>
        <v>21585.91344</v>
      </c>
      <c r="H183" s="3">
        <f t="shared" si="1"/>
        <v>0.65000000000145519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90435.83</v>
      </c>
      <c r="D190" s="2">
        <f>'PR-RAS'!E194</f>
        <v>130703.59000000001</v>
      </c>
      <c r="E190" s="2">
        <v>0</v>
      </c>
      <c r="F190" s="2">
        <v>0</v>
      </c>
      <c r="G190" s="3">
        <f t="shared" si="0"/>
        <v>66498.328890000004</v>
      </c>
      <c r="H190" s="3">
        <f t="shared" si="1"/>
        <v>0.57999999998719431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6184.8</v>
      </c>
      <c r="D191" s="2">
        <f>'PR-RAS'!E195</f>
        <v>16157.32</v>
      </c>
      <c r="E191" s="2">
        <v>0</v>
      </c>
      <c r="F191" s="2">
        <v>0</v>
      </c>
      <c r="G191" s="3">
        <f t="shared" si="0"/>
        <v>7314.8936000000003</v>
      </c>
      <c r="H191" s="3">
        <f t="shared" si="1"/>
        <v>0.51999999999952706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3700.06</v>
      </c>
      <c r="D192" s="2">
        <f>'PR-RAS'!E196</f>
        <v>11118.72</v>
      </c>
      <c r="E192" s="2">
        <v>0</v>
      </c>
      <c r="F192" s="2">
        <v>0</v>
      </c>
      <c r="G192" s="3">
        <f t="shared" si="0"/>
        <v>4954.0625</v>
      </c>
      <c r="H192" s="3">
        <f t="shared" si="1"/>
        <v>0.34000000000060027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60005.53</v>
      </c>
      <c r="D193" s="2">
        <f>'PR-RAS'!E197</f>
        <v>81917.600000000006</v>
      </c>
      <c r="E193" s="2">
        <v>0</v>
      </c>
      <c r="F193" s="2">
        <v>0</v>
      </c>
      <c r="G193" s="3">
        <f t="shared" si="0"/>
        <v>42977.420160000001</v>
      </c>
      <c r="H193" s="3">
        <f t="shared" si="1"/>
        <v>0.86999999999534339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7501.83</v>
      </c>
      <c r="D194" s="2">
        <f>'PR-RAS'!E198</f>
        <v>6370.54</v>
      </c>
      <c r="E194" s="2">
        <v>0</v>
      </c>
      <c r="F194" s="2">
        <v>0</v>
      </c>
      <c r="G194" s="3">
        <f t="shared" si="0"/>
        <v>3906.8816299999999</v>
      </c>
      <c r="H194" s="3">
        <f t="shared" si="1"/>
        <v>0.63000000000010914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10285.11</v>
      </c>
      <c r="D195" s="2">
        <f>'PR-RAS'!E199</f>
        <v>11168.56</v>
      </c>
      <c r="E195" s="2">
        <v>0</v>
      </c>
      <c r="F195" s="2">
        <v>0</v>
      </c>
      <c r="G195" s="3">
        <f t="shared" si="0"/>
        <v>6328.7126200000002</v>
      </c>
      <c r="H195" s="3">
        <f t="shared" si="1"/>
        <v>0.55000000000109139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2758.5</v>
      </c>
      <c r="D197" s="2">
        <f>'PR-RAS'!E201</f>
        <v>3970.85</v>
      </c>
      <c r="E197" s="2">
        <v>0</v>
      </c>
      <c r="F197" s="2">
        <v>0</v>
      </c>
      <c r="G197" s="3">
        <f t="shared" si="0"/>
        <v>2097.2392000000004</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4380.5600000000004</v>
      </c>
      <c r="D198" s="2">
        <f>'PR-RAS'!E202</f>
        <v>3740.24</v>
      </c>
      <c r="E198" s="2">
        <v>0</v>
      </c>
      <c r="F198" s="2">
        <v>0</v>
      </c>
      <c r="G198" s="3">
        <f t="shared" si="0"/>
        <v>2336.6248800000003</v>
      </c>
      <c r="H198" s="3">
        <f t="shared" si="1"/>
        <v>0.67999999999938154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4380.5600000000004</v>
      </c>
      <c r="D212" s="2">
        <f>'PR-RAS'!E216</f>
        <v>3740.24</v>
      </c>
      <c r="E212" s="2">
        <v>0</v>
      </c>
      <c r="F212" s="2">
        <v>0</v>
      </c>
      <c r="G212" s="3">
        <f t="shared" si="0"/>
        <v>2502.6794399999999</v>
      </c>
      <c r="H212" s="3">
        <f t="shared" si="1"/>
        <v>0.67999999999938154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3329.05</v>
      </c>
      <c r="D213" s="2">
        <f>'PR-RAS'!E217</f>
        <v>3693.41</v>
      </c>
      <c r="E213" s="2">
        <v>0</v>
      </c>
      <c r="F213" s="2">
        <v>0</v>
      </c>
      <c r="G213" s="3">
        <f t="shared" si="0"/>
        <v>2271.7644399999999</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316.29000000000002</v>
      </c>
      <c r="D215" s="2">
        <f>'PR-RAS'!E219</f>
        <v>46.83</v>
      </c>
      <c r="E215" s="2">
        <v>0</v>
      </c>
      <c r="F215" s="2">
        <v>0</v>
      </c>
      <c r="G215" s="3">
        <f t="shared" si="0"/>
        <v>87.729300000000009</v>
      </c>
      <c r="H215" s="3">
        <f t="shared" si="1"/>
        <v>0.46000000000002217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735.22</v>
      </c>
      <c r="D216" s="2">
        <f>'PR-RAS'!E220</f>
        <v>0</v>
      </c>
      <c r="E216" s="2">
        <v>0</v>
      </c>
      <c r="F216" s="2">
        <v>0</v>
      </c>
      <c r="G216" s="3">
        <f t="shared" si="0"/>
        <v>158.07230000000001</v>
      </c>
      <c r="H216" s="3">
        <f t="shared" si="1"/>
        <v>0.22000000000002728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923</v>
      </c>
      <c r="E217" s="2">
        <v>0</v>
      </c>
      <c r="F217" s="2">
        <v>0</v>
      </c>
      <c r="G217" s="3">
        <f t="shared" si="0"/>
        <v>398.73599999999999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923</v>
      </c>
      <c r="E221" s="2">
        <v>0</v>
      </c>
      <c r="F221" s="2">
        <v>0</v>
      </c>
      <c r="G221" s="3">
        <f t="shared" si="0"/>
        <v>406.12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923</v>
      </c>
      <c r="E224" s="2">
        <v>0</v>
      </c>
      <c r="F224" s="2">
        <v>0</v>
      </c>
      <c r="G224" s="3">
        <f t="shared" si="0"/>
        <v>411.65800000000002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652612.06999999995</v>
      </c>
      <c r="D226" s="2">
        <f>'PR-RAS'!E230</f>
        <v>826329.39999999991</v>
      </c>
      <c r="E226" s="2">
        <v>0</v>
      </c>
      <c r="F226" s="2">
        <v>0</v>
      </c>
      <c r="G226" s="3">
        <f t="shared" si="0"/>
        <v>518685.94574999996</v>
      </c>
      <c r="H226" s="3">
        <f t="shared" si="1"/>
        <v>0.469999999855645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15670.56</v>
      </c>
      <c r="E233" s="2">
        <v>0</v>
      </c>
      <c r="F233" s="2">
        <v>0</v>
      </c>
      <c r="G233" s="3">
        <f t="shared" si="0"/>
        <v>7271.1398399999998</v>
      </c>
      <c r="H233" s="3">
        <f t="shared" si="1"/>
        <v>0.44000000000050932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15670.56</v>
      </c>
      <c r="E234" s="2">
        <v>0</v>
      </c>
      <c r="F234" s="2">
        <v>0</v>
      </c>
      <c r="G234" s="3">
        <f t="shared" si="0"/>
        <v>7302.4809599999999</v>
      </c>
      <c r="H234" s="3">
        <f t="shared" si="1"/>
        <v>0.44000000000050932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69147.600000000006</v>
      </c>
      <c r="D242" s="2">
        <f>'PR-RAS'!E246</f>
        <v>92095.15</v>
      </c>
      <c r="E242" s="2">
        <v>0</v>
      </c>
      <c r="F242" s="2">
        <v>0</v>
      </c>
      <c r="G242" s="3">
        <f t="shared" si="0"/>
        <v>61054.433899999996</v>
      </c>
      <c r="H242" s="3">
        <f t="shared" si="1"/>
        <v>0.54999999998835847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67147.600000000006</v>
      </c>
      <c r="D243" s="2">
        <f>'PR-RAS'!E247</f>
        <v>64301.4</v>
      </c>
      <c r="E243" s="2">
        <v>0</v>
      </c>
      <c r="F243" s="2">
        <v>0</v>
      </c>
      <c r="G243" s="3">
        <f t="shared" si="0"/>
        <v>47371.596800000007</v>
      </c>
      <c r="H243" s="3">
        <f t="shared" si="1"/>
        <v>0.79999999999563443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2000</v>
      </c>
      <c r="D244" s="2">
        <f>'PR-RAS'!E248</f>
        <v>27793.75</v>
      </c>
      <c r="E244" s="2">
        <v>0</v>
      </c>
      <c r="F244" s="2">
        <v>0</v>
      </c>
      <c r="G244" s="3">
        <f t="shared" si="0"/>
        <v>13993.762499999999</v>
      </c>
      <c r="H244" s="3">
        <f t="shared" si="1"/>
        <v>0.25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583464.47</v>
      </c>
      <c r="D246" s="2">
        <f>'PR-RAS'!E250</f>
        <v>718563.69</v>
      </c>
      <c r="E246" s="2">
        <v>0</v>
      </c>
      <c r="F246" s="2">
        <v>0</v>
      </c>
      <c r="G246" s="3">
        <f t="shared" si="0"/>
        <v>495045.00324999995</v>
      </c>
      <c r="H246" s="3">
        <f t="shared" si="1"/>
        <v>0.78000000002793968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583464.47</v>
      </c>
      <c r="D247" s="2">
        <f>'PR-RAS'!E251</f>
        <v>710283.69</v>
      </c>
      <c r="E247" s="2">
        <v>0</v>
      </c>
      <c r="F247" s="2">
        <v>0</v>
      </c>
      <c r="G247" s="3">
        <f t="shared" si="0"/>
        <v>492991.83509999997</v>
      </c>
      <c r="H247" s="3">
        <f t="shared" si="1"/>
        <v>0.78000000002793968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8280</v>
      </c>
      <c r="E248" s="2">
        <v>0</v>
      </c>
      <c r="F248" s="2">
        <v>0</v>
      </c>
      <c r="G248" s="3">
        <f t="shared" si="0"/>
        <v>4090.32</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119024.31</v>
      </c>
      <c r="D258" s="2">
        <f>'PR-RAS'!E262</f>
        <v>161232.10999999999</v>
      </c>
      <c r="E258" s="2">
        <v>0</v>
      </c>
      <c r="F258" s="2">
        <v>0</v>
      </c>
      <c r="G258" s="3">
        <f t="shared" si="0"/>
        <v>113462.55220999999</v>
      </c>
      <c r="H258" s="3">
        <f t="shared" si="1"/>
        <v>0.41999999998370185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119024.31</v>
      </c>
      <c r="D265" s="2">
        <f>'PR-RAS'!E269</f>
        <v>161232.10999999999</v>
      </c>
      <c r="E265" s="2">
        <v>0</v>
      </c>
      <c r="F265" s="2">
        <v>0</v>
      </c>
      <c r="G265" s="3">
        <f t="shared" si="0"/>
        <v>116552.97192</v>
      </c>
      <c r="H265" s="3">
        <f t="shared" si="1"/>
        <v>0.41999999998370185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116514.31</v>
      </c>
      <c r="D266" s="2">
        <f>'PR-RAS'!E270</f>
        <v>148687.26999999999</v>
      </c>
      <c r="E266" s="2">
        <v>0</v>
      </c>
      <c r="F266" s="2">
        <v>0</v>
      </c>
      <c r="G266" s="3">
        <f t="shared" si="0"/>
        <v>109680.54525</v>
      </c>
      <c r="H266" s="3">
        <f t="shared" si="1"/>
        <v>0.57999999998719431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2510</v>
      </c>
      <c r="D267" s="2">
        <f>'PR-RAS'!E271</f>
        <v>12544.84</v>
      </c>
      <c r="E267" s="2">
        <v>0</v>
      </c>
      <c r="F267" s="2">
        <v>0</v>
      </c>
      <c r="G267" s="3">
        <f t="shared" si="0"/>
        <v>7341.5148800000006</v>
      </c>
      <c r="H267" s="3">
        <f t="shared" si="1"/>
        <v>0.15999999999985448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209527.94999999998</v>
      </c>
      <c r="D269" s="2">
        <f>'PR-RAS'!E273</f>
        <v>278610.43000000005</v>
      </c>
      <c r="E269" s="2">
        <v>0</v>
      </c>
      <c r="F269" s="2">
        <v>0</v>
      </c>
      <c r="G269" s="3">
        <f t="shared" si="0"/>
        <v>205488.68108000004</v>
      </c>
      <c r="H269" s="3">
        <f t="shared" si="1"/>
        <v>0.48000000006868504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192026.46</v>
      </c>
      <c r="D270" s="2">
        <f>'PR-RAS'!E274</f>
        <v>241793.4</v>
      </c>
      <c r="E270" s="2">
        <v>0</v>
      </c>
      <c r="F270" s="2">
        <v>0</v>
      </c>
      <c r="G270" s="3">
        <f t="shared" si="0"/>
        <v>181739.96694000001</v>
      </c>
      <c r="H270" s="3">
        <f t="shared" si="1"/>
        <v>0.85999999998603016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190925.36</v>
      </c>
      <c r="D271" s="2">
        <f>'PR-RAS'!E275</f>
        <v>241793.4</v>
      </c>
      <c r="E271" s="2">
        <v>0</v>
      </c>
      <c r="F271" s="2">
        <v>0</v>
      </c>
      <c r="G271" s="3">
        <f t="shared" si="0"/>
        <v>182118.28319999998</v>
      </c>
      <c r="H271" s="3">
        <f t="shared" si="1"/>
        <v>0.7599999999802094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1101.0999999999999</v>
      </c>
      <c r="D272" s="2">
        <f>'PR-RAS'!E276</f>
        <v>0</v>
      </c>
      <c r="E272" s="2">
        <v>0</v>
      </c>
      <c r="F272" s="2">
        <v>0</v>
      </c>
      <c r="G272" s="3">
        <f t="shared" si="0"/>
        <v>298.3981</v>
      </c>
      <c r="H272" s="3">
        <f t="shared" si="1"/>
        <v>9.9999999999909051E-2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4106.71</v>
      </c>
      <c r="D274" s="2">
        <f>'PR-RAS'!E278</f>
        <v>32500</v>
      </c>
      <c r="E274" s="2">
        <v>0</v>
      </c>
      <c r="F274" s="2">
        <v>0</v>
      </c>
      <c r="G274" s="3">
        <f t="shared" si="0"/>
        <v>18866.131830000002</v>
      </c>
      <c r="H274" s="3">
        <f t="shared" si="1"/>
        <v>0.28999999999996362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4106.71</v>
      </c>
      <c r="D275" s="2">
        <f>'PR-RAS'!E279</f>
        <v>32500</v>
      </c>
      <c r="E275" s="2">
        <v>0</v>
      </c>
      <c r="F275" s="2">
        <v>0</v>
      </c>
      <c r="G275" s="3">
        <f t="shared" ref="G275:G528" si="12">(B275/1000)*(C275*1+D275*2)</f>
        <v>18935.238540000002</v>
      </c>
      <c r="H275" s="3">
        <f t="shared" ref="H275:H528" si="13">ABS(C275-ROUND(C275,0))+ABS(D275-ROUND(D275,0))</f>
        <v>0.28999999999996362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13394.78</v>
      </c>
      <c r="D285" s="2">
        <f>'PR-RAS'!E289</f>
        <v>4317.03</v>
      </c>
      <c r="E285" s="2">
        <v>0</v>
      </c>
      <c r="F285" s="2">
        <v>0</v>
      </c>
      <c r="G285" s="3">
        <f t="shared" si="12"/>
        <v>6256.1905599999991</v>
      </c>
      <c r="H285" s="3">
        <f t="shared" si="13"/>
        <v>0.24999999999909051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13394.78</v>
      </c>
      <c r="D286" s="2">
        <f>'PR-RAS'!E290</f>
        <v>4317.03</v>
      </c>
      <c r="E286" s="2">
        <v>0</v>
      </c>
      <c r="F286" s="2">
        <v>0</v>
      </c>
      <c r="G286" s="3">
        <f t="shared" si="12"/>
        <v>6278.2194</v>
      </c>
      <c r="H286" s="3">
        <f t="shared" si="13"/>
        <v>0.24999999999909051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1877387.3499999999</v>
      </c>
      <c r="D295" s="2">
        <f>'PR-RAS'!E299</f>
        <v>2514443.25</v>
      </c>
      <c r="E295" s="2">
        <v>0</v>
      </c>
      <c r="F295" s="2">
        <v>0</v>
      </c>
      <c r="G295" s="3">
        <f t="shared" si="12"/>
        <v>2030444.5118999998</v>
      </c>
      <c r="H295" s="3">
        <f t="shared" si="13"/>
        <v>0.59999999986030161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1764303.3600000006</v>
      </c>
      <c r="D296" s="2">
        <f>'PR-RAS'!E300</f>
        <v>1108393.7000000002</v>
      </c>
      <c r="E296" s="2">
        <v>0</v>
      </c>
      <c r="F296" s="2">
        <v>0</v>
      </c>
      <c r="G296" s="3">
        <f t="shared" si="12"/>
        <v>1174421.7742000001</v>
      </c>
      <c r="H296" s="3">
        <f t="shared" si="13"/>
        <v>0.66000000038184226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307339.99</v>
      </c>
      <c r="D298" s="2">
        <f>'PR-RAS'!E302</f>
        <v>422370.68</v>
      </c>
      <c r="E298" s="2">
        <v>0</v>
      </c>
      <c r="F298" s="2">
        <v>0</v>
      </c>
      <c r="G298" s="3">
        <f t="shared" si="12"/>
        <v>342168.16094999999</v>
      </c>
      <c r="H298" s="3">
        <f t="shared" si="13"/>
        <v>0.33000000001629815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139590.25</v>
      </c>
      <c r="D300" s="2">
        <f>'PR-RAS'!E304</f>
        <v>450495.8</v>
      </c>
      <c r="E300" s="2">
        <v>0</v>
      </c>
      <c r="F300" s="2">
        <v>0</v>
      </c>
      <c r="G300" s="3">
        <f t="shared" si="12"/>
        <v>311133.97314999998</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6096.1</v>
      </c>
      <c r="D303" s="2">
        <f>'PR-RAS'!E308</f>
        <v>5110.55</v>
      </c>
      <c r="E303" s="2">
        <v>0</v>
      </c>
      <c r="F303" s="2">
        <v>0</v>
      </c>
      <c r="G303" s="3">
        <f t="shared" si="12"/>
        <v>4927.7943999999998</v>
      </c>
      <c r="H303" s="3">
        <f t="shared" si="13"/>
        <v>0.5500000000001819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5556</v>
      </c>
      <c r="D304" s="2">
        <f>'PR-RAS'!E309</f>
        <v>1751.5</v>
      </c>
      <c r="E304" s="2">
        <v>0</v>
      </c>
      <c r="F304" s="2">
        <v>0</v>
      </c>
      <c r="G304" s="3">
        <f t="shared" si="12"/>
        <v>2744.877</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5556</v>
      </c>
      <c r="D305" s="2">
        <f>'PR-RAS'!E310</f>
        <v>1751.5</v>
      </c>
      <c r="E305" s="2">
        <v>0</v>
      </c>
      <c r="F305" s="2">
        <v>0</v>
      </c>
      <c r="G305" s="3">
        <f t="shared" si="12"/>
        <v>2753.9360000000001</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5556</v>
      </c>
      <c r="D306" s="2">
        <f>'PR-RAS'!E311</f>
        <v>1751.5</v>
      </c>
      <c r="E306" s="2">
        <v>0</v>
      </c>
      <c r="F306" s="2">
        <v>0</v>
      </c>
      <c r="G306" s="3">
        <f t="shared" si="12"/>
        <v>2762.9949999999999</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540.1</v>
      </c>
      <c r="D316" s="2">
        <f>'PR-RAS'!E321</f>
        <v>3359.05</v>
      </c>
      <c r="E316" s="2">
        <v>0</v>
      </c>
      <c r="F316" s="2">
        <v>0</v>
      </c>
      <c r="G316" s="3">
        <f t="shared" si="12"/>
        <v>2286.3330000000001</v>
      </c>
      <c r="H316" s="3">
        <f t="shared" si="13"/>
        <v>0.15000000000020464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540.1</v>
      </c>
      <c r="D317" s="2">
        <f>'PR-RAS'!E322</f>
        <v>252.94</v>
      </c>
      <c r="E317" s="2">
        <v>0</v>
      </c>
      <c r="F317" s="2">
        <v>0</v>
      </c>
      <c r="G317" s="3">
        <f t="shared" si="12"/>
        <v>330.52967999999998</v>
      </c>
      <c r="H317" s="3">
        <f t="shared" si="13"/>
        <v>0.16000000000002501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540.1</v>
      </c>
      <c r="D318" s="2">
        <f>'PR-RAS'!E323</f>
        <v>252.94</v>
      </c>
      <c r="E318" s="2">
        <v>0</v>
      </c>
      <c r="F318" s="2">
        <v>0</v>
      </c>
      <c r="G318" s="3">
        <f t="shared" si="12"/>
        <v>331.57566000000003</v>
      </c>
      <c r="H318" s="3">
        <f t="shared" si="13"/>
        <v>0.16000000000002501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3106.11</v>
      </c>
      <c r="E331" s="2">
        <v>0</v>
      </c>
      <c r="F331" s="2">
        <v>0</v>
      </c>
      <c r="G331" s="3">
        <f t="shared" si="12"/>
        <v>2050.0326</v>
      </c>
      <c r="H331" s="3">
        <f t="shared" si="13"/>
        <v>0.11000000000012733</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3106.11</v>
      </c>
      <c r="E332" s="2">
        <v>0</v>
      </c>
      <c r="F332" s="2">
        <v>0</v>
      </c>
      <c r="G332" s="3">
        <f t="shared" si="12"/>
        <v>2056.2448200000003</v>
      </c>
      <c r="H332" s="3">
        <f t="shared" si="13"/>
        <v>0.11000000000012733</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1655338.77</v>
      </c>
      <c r="D355" s="2">
        <f>'PR-RAS'!E360</f>
        <v>2229255.46</v>
      </c>
      <c r="E355" s="2">
        <v>0</v>
      </c>
      <c r="F355" s="2">
        <v>0</v>
      </c>
      <c r="G355" s="3">
        <f t="shared" si="12"/>
        <v>2164302.7902599997</v>
      </c>
      <c r="H355" s="3">
        <f t="shared" si="13"/>
        <v>0.68999999994412065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2386.7399999999998</v>
      </c>
      <c r="D356" s="2">
        <f>'PR-RAS'!E361</f>
        <v>0</v>
      </c>
      <c r="E356" s="2">
        <v>0</v>
      </c>
      <c r="F356" s="2">
        <v>0</v>
      </c>
      <c r="G356" s="3">
        <f t="shared" si="12"/>
        <v>847.29269999999985</v>
      </c>
      <c r="H356" s="3">
        <f t="shared" si="13"/>
        <v>0.26000000000021828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1618</v>
      </c>
      <c r="D357" s="2">
        <f>'PR-RAS'!E362</f>
        <v>0</v>
      </c>
      <c r="E357" s="2">
        <v>0</v>
      </c>
      <c r="F357" s="2">
        <v>0</v>
      </c>
      <c r="G357" s="3">
        <f t="shared" si="12"/>
        <v>576.00799999999992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1618</v>
      </c>
      <c r="D358" s="2">
        <f>'PR-RAS'!E363</f>
        <v>0</v>
      </c>
      <c r="E358" s="2">
        <v>0</v>
      </c>
      <c r="F358" s="2">
        <v>0</v>
      </c>
      <c r="G358" s="3">
        <f t="shared" si="12"/>
        <v>577.62599999999998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768.74</v>
      </c>
      <c r="D361" s="2">
        <f>'PR-RAS'!E366</f>
        <v>0</v>
      </c>
      <c r="E361" s="2">
        <v>0</v>
      </c>
      <c r="F361" s="2">
        <v>0</v>
      </c>
      <c r="G361" s="3">
        <f t="shared" si="12"/>
        <v>276.74639999999999</v>
      </c>
      <c r="H361" s="3">
        <f t="shared" si="13"/>
        <v>0.25999999999999091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768.74</v>
      </c>
      <c r="D364" s="2">
        <f>'PR-RAS'!E369</f>
        <v>0</v>
      </c>
      <c r="E364" s="2">
        <v>0</v>
      </c>
      <c r="F364" s="2">
        <v>0</v>
      </c>
      <c r="G364" s="3">
        <f t="shared" si="12"/>
        <v>279.05261999999999</v>
      </c>
      <c r="H364" s="3">
        <f t="shared" si="13"/>
        <v>0.25999999999999091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625999.53</v>
      </c>
      <c r="D368" s="2">
        <f>'PR-RAS'!E373</f>
        <v>2229255.46</v>
      </c>
      <c r="E368" s="2">
        <v>0</v>
      </c>
      <c r="F368" s="2">
        <v>0</v>
      </c>
      <c r="G368" s="3">
        <f t="shared" si="12"/>
        <v>1866015.3351499999</v>
      </c>
      <c r="H368" s="3">
        <f t="shared" si="13"/>
        <v>0.92999999993480742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411770.59</v>
      </c>
      <c r="D369" s="2">
        <f>'PR-RAS'!E374</f>
        <v>1970853.5699999998</v>
      </c>
      <c r="E369" s="2">
        <v>0</v>
      </c>
      <c r="F369" s="2">
        <v>0</v>
      </c>
      <c r="G369" s="3">
        <f t="shared" si="12"/>
        <v>1602079.8046399998</v>
      </c>
      <c r="H369" s="3">
        <f t="shared" si="13"/>
        <v>0.84000000014202669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28615</v>
      </c>
      <c r="D370" s="2">
        <f>'PR-RAS'!E375</f>
        <v>0</v>
      </c>
      <c r="E370" s="2">
        <v>0</v>
      </c>
      <c r="F370" s="2">
        <v>0</v>
      </c>
      <c r="G370" s="3">
        <f t="shared" si="12"/>
        <v>10558.934999999999</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23276.959999999999</v>
      </c>
      <c r="D371" s="2">
        <f>'PR-RAS'!E376</f>
        <v>106130.14</v>
      </c>
      <c r="E371" s="2">
        <v>0</v>
      </c>
      <c r="F371" s="2">
        <v>0</v>
      </c>
      <c r="G371" s="3">
        <f t="shared" si="12"/>
        <v>87148.7788</v>
      </c>
      <c r="H371" s="3">
        <f t="shared" si="13"/>
        <v>0.18000000000029104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271402.2</v>
      </c>
      <c r="D372" s="2">
        <f>'PR-RAS'!E377</f>
        <v>626398.52</v>
      </c>
      <c r="E372" s="2">
        <v>0</v>
      </c>
      <c r="F372" s="2">
        <v>0</v>
      </c>
      <c r="G372" s="3">
        <f t="shared" si="12"/>
        <v>565477.91804000002</v>
      </c>
      <c r="H372" s="3">
        <f t="shared" si="13"/>
        <v>0.67999999999301508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88476.43</v>
      </c>
      <c r="D373" s="2">
        <f>'PR-RAS'!E378</f>
        <v>1238324.9099999999</v>
      </c>
      <c r="E373" s="2">
        <v>0</v>
      </c>
      <c r="F373" s="2">
        <v>0</v>
      </c>
      <c r="G373" s="3">
        <f t="shared" si="12"/>
        <v>954226.96499999997</v>
      </c>
      <c r="H373" s="3">
        <f t="shared" si="13"/>
        <v>0.52000000007683411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81548.09</v>
      </c>
      <c r="D374" s="2">
        <f>'PR-RAS'!E379</f>
        <v>165339.41</v>
      </c>
      <c r="E374" s="2">
        <v>0</v>
      </c>
      <c r="F374" s="2">
        <v>0</v>
      </c>
      <c r="G374" s="3">
        <f t="shared" si="12"/>
        <v>153760.63743</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33441.79</v>
      </c>
      <c r="D375" s="2">
        <f>'PR-RAS'!E380</f>
        <v>9311.5</v>
      </c>
      <c r="E375" s="2">
        <v>0</v>
      </c>
      <c r="F375" s="2">
        <v>0</v>
      </c>
      <c r="G375" s="3">
        <f t="shared" si="12"/>
        <v>19472.231459999999</v>
      </c>
      <c r="H375" s="3">
        <f t="shared" si="13"/>
        <v>0.70999999999912689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1146</v>
      </c>
      <c r="D376" s="2">
        <f>'PR-RAS'!E381</f>
        <v>0</v>
      </c>
      <c r="E376" s="2">
        <v>0</v>
      </c>
      <c r="F376" s="2">
        <v>0</v>
      </c>
      <c r="G376" s="3">
        <f t="shared" si="12"/>
        <v>429.75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672.5</v>
      </c>
      <c r="D377" s="2">
        <f>'PR-RAS'!E382</f>
        <v>65499.89</v>
      </c>
      <c r="E377" s="2">
        <v>0</v>
      </c>
      <c r="F377" s="2">
        <v>0</v>
      </c>
      <c r="G377" s="3">
        <f t="shared" si="12"/>
        <v>49508.777280000002</v>
      </c>
      <c r="H377" s="3">
        <f t="shared" si="13"/>
        <v>0.61000000000058208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46287.8</v>
      </c>
      <c r="D381" s="2">
        <f>'PR-RAS'!E386</f>
        <v>90528.02</v>
      </c>
      <c r="E381" s="2">
        <v>0</v>
      </c>
      <c r="F381" s="2">
        <v>0</v>
      </c>
      <c r="G381" s="3">
        <f t="shared" si="12"/>
        <v>86390.659200000009</v>
      </c>
      <c r="H381" s="3">
        <f t="shared" si="13"/>
        <v>0.22000000000116415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73675</v>
      </c>
      <c r="D383" s="2">
        <f>'PR-RAS'!E388</f>
        <v>0</v>
      </c>
      <c r="E383" s="2">
        <v>0</v>
      </c>
      <c r="F383" s="2">
        <v>0</v>
      </c>
      <c r="G383" s="3">
        <f t="shared" si="12"/>
        <v>28143.850000000002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73675</v>
      </c>
      <c r="D384" s="2">
        <f>'PR-RAS'!E389</f>
        <v>0</v>
      </c>
      <c r="E384" s="2">
        <v>0</v>
      </c>
      <c r="F384" s="2">
        <v>0</v>
      </c>
      <c r="G384" s="3">
        <f t="shared" si="12"/>
        <v>28217.525000000001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9257.35</v>
      </c>
      <c r="D388" s="2">
        <f>'PR-RAS'!E393</f>
        <v>0</v>
      </c>
      <c r="E388" s="2">
        <v>0</v>
      </c>
      <c r="F388" s="2">
        <v>0</v>
      </c>
      <c r="G388" s="3">
        <f t="shared" si="12"/>
        <v>3582.5944500000001</v>
      </c>
      <c r="H388" s="3">
        <f t="shared" si="13"/>
        <v>0.3500000000003638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9257.35</v>
      </c>
      <c r="D390" s="2">
        <f>'PR-RAS'!E395</f>
        <v>0</v>
      </c>
      <c r="E390" s="2">
        <v>0</v>
      </c>
      <c r="F390" s="2">
        <v>0</v>
      </c>
      <c r="G390" s="3">
        <f t="shared" si="12"/>
        <v>3601.1091500000002</v>
      </c>
      <c r="H390" s="3">
        <f t="shared" si="13"/>
        <v>0.3500000000003638</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24478.13</v>
      </c>
      <c r="D393" s="2">
        <f>'PR-RAS'!E398</f>
        <v>45775</v>
      </c>
      <c r="E393" s="2">
        <v>0</v>
      </c>
      <c r="F393" s="2">
        <v>0</v>
      </c>
      <c r="G393" s="3">
        <f t="shared" si="12"/>
        <v>45483.026960000003</v>
      </c>
      <c r="H393" s="3">
        <f t="shared" si="13"/>
        <v>0.13000000000101863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24478.13</v>
      </c>
      <c r="D394" s="2">
        <f>'PR-RAS'!E399</f>
        <v>45775</v>
      </c>
      <c r="E394" s="2">
        <v>0</v>
      </c>
      <c r="F394" s="2">
        <v>0</v>
      </c>
      <c r="G394" s="3">
        <f t="shared" si="12"/>
        <v>45599.055090000002</v>
      </c>
      <c r="H394" s="3">
        <f t="shared" si="13"/>
        <v>0.13000000000101863</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25270.37</v>
      </c>
      <c r="D396" s="2">
        <f>'PR-RAS'!E401</f>
        <v>47287.479999999996</v>
      </c>
      <c r="E396" s="2">
        <v>0</v>
      </c>
      <c r="F396" s="2">
        <v>0</v>
      </c>
      <c r="G396" s="3">
        <f t="shared" si="12"/>
        <v>47338.905349999994</v>
      </c>
      <c r="H396" s="3">
        <f t="shared" si="13"/>
        <v>0.84999999999490683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7537.48</v>
      </c>
      <c r="E398" s="2">
        <v>0</v>
      </c>
      <c r="F398" s="2">
        <v>0</v>
      </c>
      <c r="G398" s="3">
        <f t="shared" si="12"/>
        <v>5984.7591199999997</v>
      </c>
      <c r="H398" s="3">
        <f t="shared" si="13"/>
        <v>0.47999999999956344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25270.37</v>
      </c>
      <c r="D399" s="2">
        <f>'PR-RAS'!E404</f>
        <v>39750</v>
      </c>
      <c r="E399" s="2">
        <v>0</v>
      </c>
      <c r="F399" s="2">
        <v>0</v>
      </c>
      <c r="G399" s="3">
        <f t="shared" si="12"/>
        <v>41698.607259999997</v>
      </c>
      <c r="H399" s="3">
        <f t="shared" si="13"/>
        <v>0.36999999999898137</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1026952.5</v>
      </c>
      <c r="D407" s="2">
        <f>'PR-RAS'!E412</f>
        <v>0</v>
      </c>
      <c r="E407" s="2">
        <v>0</v>
      </c>
      <c r="F407" s="2">
        <v>0</v>
      </c>
      <c r="G407" s="3">
        <f t="shared" si="12"/>
        <v>416942.71500000003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1026952.5</v>
      </c>
      <c r="D408" s="2">
        <f>'PR-RAS'!E413</f>
        <v>0</v>
      </c>
      <c r="E408" s="2">
        <v>0</v>
      </c>
      <c r="F408" s="2">
        <v>0</v>
      </c>
      <c r="G408" s="3">
        <f t="shared" si="12"/>
        <v>417969.66749999998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1649242.67</v>
      </c>
      <c r="D413" s="2">
        <f>'PR-RAS'!E418</f>
        <v>2224144.91</v>
      </c>
      <c r="E413" s="2">
        <v>0</v>
      </c>
      <c r="F413" s="2">
        <v>0</v>
      </c>
      <c r="G413" s="3">
        <f t="shared" si="12"/>
        <v>2512183.38588</v>
      </c>
      <c r="H413" s="3">
        <f t="shared" si="13"/>
        <v>0.41999999992549419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3647786.8100000005</v>
      </c>
      <c r="D417" s="2">
        <f>'PR-RAS'!E422</f>
        <v>3627947.5</v>
      </c>
      <c r="E417" s="2">
        <v>0</v>
      </c>
      <c r="F417" s="2">
        <v>0</v>
      </c>
      <c r="G417" s="3">
        <f t="shared" si="12"/>
        <v>4535931.6329600001</v>
      </c>
      <c r="H417" s="3">
        <f t="shared" si="13"/>
        <v>0.68999999947845936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3532726.12</v>
      </c>
      <c r="D418" s="2">
        <f>'PR-RAS'!E423</f>
        <v>4743698.71</v>
      </c>
      <c r="E418" s="2">
        <v>0</v>
      </c>
      <c r="F418" s="2">
        <v>0</v>
      </c>
      <c r="G418" s="3">
        <f t="shared" si="12"/>
        <v>5429391.5161799993</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115060.69000000041</v>
      </c>
      <c r="D419" s="2">
        <f>'PR-RAS'!E424</f>
        <v>0</v>
      </c>
      <c r="E419" s="2">
        <v>0</v>
      </c>
      <c r="F419" s="2">
        <v>0</v>
      </c>
      <c r="G419" s="3">
        <f t="shared" si="12"/>
        <v>48095.368420000166</v>
      </c>
      <c r="H419" s="3">
        <f t="shared" si="13"/>
        <v>0.30999999959021807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1115751.21</v>
      </c>
      <c r="E420" s="2">
        <v>0</v>
      </c>
      <c r="F420" s="2">
        <v>0</v>
      </c>
      <c r="G420" s="3">
        <f t="shared" si="12"/>
        <v>934999.51397999993</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307339.99</v>
      </c>
      <c r="D421" s="2">
        <f>'PR-RAS'!E426</f>
        <v>422370.68</v>
      </c>
      <c r="E421" s="2">
        <v>0</v>
      </c>
      <c r="F421" s="2">
        <v>0</v>
      </c>
      <c r="G421" s="3">
        <f t="shared" si="12"/>
        <v>483874.16700000002</v>
      </c>
      <c r="H421" s="3">
        <f t="shared" si="13"/>
        <v>0.33000000001629815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139590.25</v>
      </c>
      <c r="D423" s="2">
        <f>'PR-RAS'!E428</f>
        <v>450495.8</v>
      </c>
      <c r="E423" s="2">
        <v>0</v>
      </c>
      <c r="F423" s="2">
        <v>0</v>
      </c>
      <c r="G423" s="3">
        <f t="shared" si="12"/>
        <v>439125.54069999995</v>
      </c>
      <c r="H423" s="3">
        <f t="shared" si="13"/>
        <v>0.45000000001164153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3647786.8100000005</v>
      </c>
      <c r="D637" s="2">
        <f>'PR-RAS'!E643</f>
        <v>3627947.5</v>
      </c>
      <c r="E637" s="2">
        <v>0</v>
      </c>
      <c r="F637" s="2">
        <v>0</v>
      </c>
      <c r="G637" s="3">
        <f t="shared" si="14"/>
        <v>6934741.6311600003</v>
      </c>
      <c r="H637" s="3">
        <f t="shared" si="15"/>
        <v>0.68999999947845936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3532726.12</v>
      </c>
      <c r="D638" s="2">
        <f>'PR-RAS'!E644</f>
        <v>4743698.71</v>
      </c>
      <c r="E638" s="2">
        <v>0</v>
      </c>
      <c r="F638" s="2">
        <v>0</v>
      </c>
      <c r="G638" s="3">
        <f t="shared" si="14"/>
        <v>8293818.6949799992</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115060.69000000041</v>
      </c>
      <c r="D639" s="2">
        <f>'PR-RAS'!E645</f>
        <v>0</v>
      </c>
      <c r="E639" s="2">
        <v>0</v>
      </c>
      <c r="F639" s="2">
        <v>0</v>
      </c>
      <c r="G639" s="3">
        <f t="shared" si="14"/>
        <v>73408.720220000265</v>
      </c>
      <c r="H639" s="3">
        <f t="shared" si="15"/>
        <v>0.30999999959021807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1115751.21</v>
      </c>
      <c r="E640" s="2">
        <v>0</v>
      </c>
      <c r="F640" s="2">
        <v>0</v>
      </c>
      <c r="G640" s="3">
        <f t="shared" si="14"/>
        <v>1425930.04638</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307339.99</v>
      </c>
      <c r="D641" s="2">
        <f>'PR-RAS'!E647</f>
        <v>422370.68</v>
      </c>
      <c r="E641" s="2">
        <v>0</v>
      </c>
      <c r="F641" s="2">
        <v>0</v>
      </c>
      <c r="G641" s="3">
        <f t="shared" si="14"/>
        <v>737332.06400000013</v>
      </c>
      <c r="H641" s="3">
        <f t="shared" si="15"/>
        <v>0.33000000001629815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422400.6800000004</v>
      </c>
      <c r="D643" s="2">
        <f>'PR-RAS'!E649</f>
        <v>0</v>
      </c>
      <c r="E643" s="2">
        <v>0</v>
      </c>
      <c r="F643" s="2">
        <v>0</v>
      </c>
      <c r="G643" s="3">
        <f t="shared" si="14"/>
        <v>271181.23656000028</v>
      </c>
      <c r="H643" s="3">
        <f t="shared" si="15"/>
        <v>0.31999999959953129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693380.53</v>
      </c>
      <c r="E644" s="2">
        <v>0</v>
      </c>
      <c r="F644" s="2">
        <v>0</v>
      </c>
      <c r="G644" s="3">
        <f t="shared" si="14"/>
        <v>891687.36158000003</v>
      </c>
      <c r="H644" s="3">
        <f t="shared" si="15"/>
        <v>0.46999999997206032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43619.77</v>
      </c>
      <c r="D645" s="2">
        <f>'PR-RAS'!E651</f>
        <v>0</v>
      </c>
      <c r="E645" s="2">
        <v>0</v>
      </c>
      <c r="F645" s="2">
        <v>0</v>
      </c>
      <c r="G645" s="3">
        <f t="shared" si="14"/>
        <v>28091.131879999997</v>
      </c>
      <c r="H645" s="3">
        <f t="shared" si="15"/>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315112.78999999998</v>
      </c>
      <c r="D646" s="2">
        <f>'PR-RAS'!E653</f>
        <v>537542.63</v>
      </c>
      <c r="E646" s="2">
        <v>0</v>
      </c>
      <c r="F646" s="2">
        <v>0</v>
      </c>
      <c r="G646" s="3">
        <f t="shared" si="14"/>
        <v>896677.74225000001</v>
      </c>
      <c r="H646" s="3">
        <f t="shared" si="15"/>
        <v>0.58000000001629815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4036238.12</v>
      </c>
      <c r="D647" s="2">
        <f>'PR-RAS'!E654</f>
        <v>3761068.11</v>
      </c>
      <c r="E647" s="2">
        <v>0</v>
      </c>
      <c r="F647" s="2">
        <v>0</v>
      </c>
      <c r="G647" s="3">
        <f t="shared" si="14"/>
        <v>7466709.8236400001</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3813808.28</v>
      </c>
      <c r="D648" s="2">
        <f>'PR-RAS'!E655</f>
        <v>4175274.04</v>
      </c>
      <c r="E648" s="2">
        <v>0</v>
      </c>
      <c r="F648" s="2">
        <v>0</v>
      </c>
      <c r="G648" s="3">
        <f t="shared" si="14"/>
        <v>7870338.5649199998</v>
      </c>
      <c r="H648" s="3">
        <f t="shared" si="15"/>
        <v>0.31999999983236194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537542.63000000035</v>
      </c>
      <c r="D649" s="2">
        <f>'PR-RAS'!E656</f>
        <v>123336.70000000019</v>
      </c>
      <c r="E649" s="2">
        <v>0</v>
      </c>
      <c r="F649" s="2">
        <v>0</v>
      </c>
      <c r="G649" s="3">
        <f t="shared" si="14"/>
        <v>508171.98744000046</v>
      </c>
      <c r="H649" s="3">
        <f t="shared" si="15"/>
        <v>0.66999999945983291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27</v>
      </c>
      <c r="E652" s="2">
        <v>0</v>
      </c>
      <c r="F652" s="2">
        <v>0</v>
      </c>
      <c r="G652" s="3">
        <f t="shared" si="14"/>
        <v>52.731000000000002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380</v>
      </c>
      <c r="D655" s="2">
        <f>'PR-RAS'!E662</f>
        <v>608.54</v>
      </c>
      <c r="E655" s="2">
        <v>0</v>
      </c>
      <c r="F655" s="2">
        <v>0</v>
      </c>
      <c r="G655" s="3">
        <f t="shared" si="14"/>
        <v>1044.4903199999999</v>
      </c>
      <c r="H655" s="3">
        <f t="shared" si="15"/>
        <v>0.46000000000003638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57315.08</v>
      </c>
      <c r="D657" s="2">
        <f>'PR-RAS'!E664</f>
        <v>62387.97</v>
      </c>
      <c r="E657" s="2">
        <v>0</v>
      </c>
      <c r="F657" s="2">
        <v>0</v>
      </c>
      <c r="G657" s="3">
        <f t="shared" si="16"/>
        <v>119451.70912000001</v>
      </c>
      <c r="H657" s="3">
        <f t="shared" si="17"/>
        <v>0.11000000000058208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81.680000000000007</v>
      </c>
      <c r="D660" s="2">
        <f>'PR-RAS'!E667</f>
        <v>0</v>
      </c>
      <c r="E660" s="2">
        <v>0</v>
      </c>
      <c r="F660" s="2">
        <v>0</v>
      </c>
      <c r="G660" s="3">
        <f t="shared" si="14"/>
        <v>53.827120000000008</v>
      </c>
      <c r="H660" s="3">
        <f t="shared" si="15"/>
        <v>0.31999999999999318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530393.25</v>
      </c>
      <c r="D662" s="2">
        <f>'PR-RAS'!E669</f>
        <v>161964</v>
      </c>
      <c r="E662" s="2">
        <v>0</v>
      </c>
      <c r="F662" s="2">
        <v>0</v>
      </c>
      <c r="G662" s="3">
        <f t="shared" si="14"/>
        <v>564706.34625000006</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59396.58</v>
      </c>
      <c r="D666" s="2">
        <f>'PR-RAS'!E673</f>
        <v>181529.35</v>
      </c>
      <c r="E666" s="2">
        <v>0</v>
      </c>
      <c r="F666" s="2">
        <v>0</v>
      </c>
      <c r="G666" s="3">
        <f t="shared" si="14"/>
        <v>280932.76120000001</v>
      </c>
      <c r="H666" s="3">
        <f t="shared" si="15"/>
        <v>0.77000000000407454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14339.57</v>
      </c>
      <c r="E675" s="2">
        <v>0</v>
      </c>
      <c r="F675" s="2">
        <v>0</v>
      </c>
      <c r="G675" s="3">
        <f t="shared" si="14"/>
        <v>19329.74036</v>
      </c>
      <c r="H675" s="3">
        <f t="shared" si="15"/>
        <v>0.43000000000029104</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184809.2</v>
      </c>
      <c r="E698" s="2">
        <v>0</v>
      </c>
      <c r="F698" s="2">
        <v>0</v>
      </c>
      <c r="G698" s="3">
        <f t="shared" si="14"/>
        <v>257624.02479999998</v>
      </c>
      <c r="H698" s="3">
        <f t="shared" si="15"/>
        <v>0.20000000001164153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74546.240000000005</v>
      </c>
      <c r="E699" s="2">
        <v>0</v>
      </c>
      <c r="F699" s="2">
        <v>0</v>
      </c>
      <c r="G699" s="3">
        <f t="shared" si="14"/>
        <v>104066.55104000001</v>
      </c>
      <c r="H699" s="3">
        <f t="shared" si="15"/>
        <v>0.24000000000523869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21610.02</v>
      </c>
      <c r="E704" s="2">
        <v>0</v>
      </c>
      <c r="F704" s="2">
        <v>0</v>
      </c>
      <c r="G704" s="3">
        <f t="shared" ref="G704:G707" si="20">(B704/1000)*(C704*1+D704*2)</f>
        <v>30383.688119999999</v>
      </c>
      <c r="H704" s="3">
        <f t="shared" ref="H704:H707" si="21">ABS(C704-ROUND(C704,0))+ABS(D704-ROUND(D704,0))</f>
        <v>2.0000000000436557E-2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7748.66</v>
      </c>
      <c r="D727" s="2">
        <f>'PR-RAS'!E734</f>
        <v>7359.72</v>
      </c>
      <c r="E727" s="2">
        <v>0</v>
      </c>
      <c r="F727" s="2">
        <v>0</v>
      </c>
      <c r="G727" s="3">
        <f t="shared" si="14"/>
        <v>16311.840599999998</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589.09</v>
      </c>
      <c r="D730" s="2">
        <f>'PR-RAS'!E737</f>
        <v>10805.63</v>
      </c>
      <c r="E730" s="2">
        <v>0</v>
      </c>
      <c r="F730" s="2">
        <v>0</v>
      </c>
      <c r="G730" s="3">
        <f t="shared" si="14"/>
        <v>16184.055149999998</v>
      </c>
      <c r="H730" s="3">
        <f t="shared" si="15"/>
        <v>0.46000000000083219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5104.1499999999996</v>
      </c>
      <c r="D731" s="2">
        <f>'PR-RAS'!E738</f>
        <v>0</v>
      </c>
      <c r="E731" s="2">
        <v>0</v>
      </c>
      <c r="F731" s="2">
        <v>0</v>
      </c>
      <c r="G731" s="3">
        <f t="shared" si="14"/>
        <v>3726.0294999999996</v>
      </c>
      <c r="H731" s="3">
        <f t="shared" si="15"/>
        <v>0.1499999999996362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404.77</v>
      </c>
      <c r="D732" s="2">
        <f>'PR-RAS'!E739</f>
        <v>2679.99</v>
      </c>
      <c r="E732" s="2">
        <v>0</v>
      </c>
      <c r="F732" s="2">
        <v>0</v>
      </c>
      <c r="G732" s="3">
        <f t="shared" si="14"/>
        <v>4214.0322500000002</v>
      </c>
      <c r="H732" s="3">
        <f t="shared" si="15"/>
        <v>0.24000000000023647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6184.8</v>
      </c>
      <c r="D734" s="2">
        <f>'PR-RAS'!E741</f>
        <v>15810.92</v>
      </c>
      <c r="E734" s="2">
        <v>0</v>
      </c>
      <c r="F734" s="2">
        <v>0</v>
      </c>
      <c r="G734" s="3">
        <f t="shared" si="14"/>
        <v>27712.26712</v>
      </c>
      <c r="H734" s="3">
        <f t="shared" si="15"/>
        <v>0.27999999999974534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1082.05</v>
      </c>
      <c r="D735" s="2">
        <f>'PR-RAS'!E742</f>
        <v>887.09</v>
      </c>
      <c r="E735" s="2">
        <v>0</v>
      </c>
      <c r="F735" s="2">
        <v>0</v>
      </c>
      <c r="G735" s="3">
        <f t="shared" si="14"/>
        <v>2096.47282</v>
      </c>
      <c r="H735" s="3">
        <f t="shared" si="15"/>
        <v>0.13999999999998636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1008</v>
      </c>
      <c r="E736" s="2">
        <v>0</v>
      </c>
      <c r="F736" s="2">
        <v>0</v>
      </c>
      <c r="G736" s="3">
        <f t="shared" ref="G736:G737" si="28">(B736/1000)*(C736*1+D736*2)</f>
        <v>1481.76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923</v>
      </c>
      <c r="E771" s="2">
        <v>0</v>
      </c>
      <c r="F771" s="2">
        <v>0</v>
      </c>
      <c r="G771" s="3">
        <f t="shared" si="14"/>
        <v>1421.42</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15670.56</v>
      </c>
      <c r="E778" s="2">
        <v>0</v>
      </c>
      <c r="F778" s="2">
        <v>0</v>
      </c>
      <c r="G778" s="3">
        <f t="shared" si="14"/>
        <v>24352.05024</v>
      </c>
      <c r="H778" s="3">
        <f t="shared" si="15"/>
        <v>0.44000000000050932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53192.26</v>
      </c>
      <c r="D836" s="2">
        <f>'PR-RAS'!E843</f>
        <v>31207.01</v>
      </c>
      <c r="E836" s="2">
        <v>0</v>
      </c>
      <c r="F836" s="2">
        <v>0</v>
      </c>
      <c r="G836" s="3">
        <f t="shared" si="14"/>
        <v>96531.243799999997</v>
      </c>
      <c r="H836" s="3">
        <f t="shared" si="15"/>
        <v>0.27000000000043656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30970</v>
      </c>
      <c r="D839" s="2">
        <f>'PR-RAS'!E846</f>
        <v>36100</v>
      </c>
      <c r="E839" s="2">
        <v>0</v>
      </c>
      <c r="F839" s="2">
        <v>0</v>
      </c>
      <c r="G839" s="3">
        <f t="shared" si="34"/>
        <v>86456.459999999992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12741.36</v>
      </c>
      <c r="D841" s="2">
        <f>'PR-RAS'!E848</f>
        <v>18050.259999999998</v>
      </c>
      <c r="E841" s="2">
        <v>0</v>
      </c>
      <c r="F841" s="2">
        <v>0</v>
      </c>
      <c r="G841" s="3">
        <f t="shared" si="34"/>
        <v>41027.179199999999</v>
      </c>
      <c r="H841" s="3">
        <f t="shared" si="35"/>
        <v>0.61999999999898137</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19610.689999999999</v>
      </c>
      <c r="D843" s="2">
        <f>'PR-RAS'!E850</f>
        <v>63330</v>
      </c>
      <c r="E843" s="2">
        <v>0</v>
      </c>
      <c r="F843" s="2">
        <v>0</v>
      </c>
      <c r="G843" s="3">
        <f t="shared" si="34"/>
        <v>123159.92098</v>
      </c>
      <c r="H843" s="3">
        <f t="shared" si="35"/>
        <v>0.31000000000130967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1820</v>
      </c>
      <c r="D844" s="2">
        <f>'PR-RAS'!E851</f>
        <v>1820</v>
      </c>
      <c r="E844" s="2">
        <v>0</v>
      </c>
      <c r="F844" s="2">
        <v>0</v>
      </c>
      <c r="G844" s="3">
        <f t="shared" si="34"/>
        <v>4602.78</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690</v>
      </c>
      <c r="D848" s="2">
        <f>'PR-RAS'!E855</f>
        <v>10724.84</v>
      </c>
      <c r="E848" s="2">
        <v>0</v>
      </c>
      <c r="F848" s="2">
        <v>0</v>
      </c>
      <c r="G848" s="3">
        <f t="shared" si="34"/>
        <v>18752.308959999998</v>
      </c>
      <c r="H848" s="3">
        <f t="shared" si="35"/>
        <v>0.15999999999985448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13394.78</v>
      </c>
      <c r="D850" s="2">
        <f>'PR-RAS'!E857</f>
        <v>4317.03</v>
      </c>
      <c r="E850" s="2">
        <v>0</v>
      </c>
      <c r="F850" s="2">
        <v>0</v>
      </c>
      <c r="G850" s="3">
        <f t="shared" si="34"/>
        <v>18702.48516</v>
      </c>
      <c r="H850" s="3">
        <f t="shared" si="35"/>
        <v>0.24999999999909051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13386674.090000002</v>
      </c>
      <c r="D1011" s="7">
        <f>BILANCA!E6</f>
        <v>15101012.850000001</v>
      </c>
      <c r="E1011" s="7">
        <v>0</v>
      </c>
      <c r="F1011" s="7">
        <v>0</v>
      </c>
      <c r="G1011" s="8">
        <f t="shared" ref="G1011:G1306" si="38">B1011/1000*C1011+B1011/500*D1011</f>
        <v>43588.699790000006</v>
      </c>
      <c r="H1011" s="8">
        <f t="shared" si="35"/>
        <v>0.24000000022351742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10064312.090000002</v>
      </c>
      <c r="D1012" s="2">
        <f>BILANCA!E7</f>
        <v>11992660.850000001</v>
      </c>
      <c r="E1012" s="2">
        <v>0</v>
      </c>
      <c r="F1012" s="2">
        <v>0</v>
      </c>
      <c r="G1012" s="3">
        <f t="shared" si="38"/>
        <v>68099.267580000014</v>
      </c>
      <c r="H1012" s="3">
        <f t="shared" si="35"/>
        <v>0.24000000022351742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1768145.71</v>
      </c>
      <c r="D1013" s="2">
        <f>BILANCA!E8</f>
        <v>1856322.39</v>
      </c>
      <c r="E1013" s="2">
        <v>0</v>
      </c>
      <c r="F1013" s="2">
        <v>0</v>
      </c>
      <c r="G1013" s="3">
        <f t="shared" si="38"/>
        <v>16442.371469999998</v>
      </c>
      <c r="H1013" s="3">
        <f t="shared" si="35"/>
        <v>0.67999999993480742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1767376.96</v>
      </c>
      <c r="D1014" s="2">
        <f>BILANCA!E9</f>
        <v>1855553.64</v>
      </c>
      <c r="E1014" s="2">
        <v>0</v>
      </c>
      <c r="F1014" s="2">
        <v>0</v>
      </c>
      <c r="G1014" s="3">
        <f t="shared" si="38"/>
        <v>21913.936959999999</v>
      </c>
      <c r="H1014" s="3">
        <f t="shared" si="35"/>
        <v>0.40000000013969839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768.75</v>
      </c>
      <c r="D1015" s="2">
        <f>BILANCA!E10</f>
        <v>768.75</v>
      </c>
      <c r="E1015" s="2">
        <v>0</v>
      </c>
      <c r="F1015" s="2">
        <v>0</v>
      </c>
      <c r="G1015" s="3">
        <f t="shared" si="38"/>
        <v>11.53125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8145615.0700000003</v>
      </c>
      <c r="D1017" s="2">
        <f>BILANCA!E12</f>
        <v>10042215.9</v>
      </c>
      <c r="E1017" s="2">
        <v>0</v>
      </c>
      <c r="F1017" s="2">
        <v>0</v>
      </c>
      <c r="G1017" s="3">
        <f t="shared" si="38"/>
        <v>197610.32809</v>
      </c>
      <c r="H1017" s="3">
        <f t="shared" si="35"/>
        <v>0.16999999992549419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7584946.1300000008</v>
      </c>
      <c r="D1018" s="2">
        <f>BILANCA!E13</f>
        <v>9352310.129999999</v>
      </c>
      <c r="E1018" s="2">
        <v>0</v>
      </c>
      <c r="F1018" s="2">
        <v>0</v>
      </c>
      <c r="G1018" s="3">
        <f t="shared" si="38"/>
        <v>210316.53112</v>
      </c>
      <c r="H1018" s="3">
        <f t="shared" si="35"/>
        <v>0.25999999977648258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46337.83</v>
      </c>
      <c r="D1019" s="2">
        <f>BILANCA!E14</f>
        <v>46336.95</v>
      </c>
      <c r="E1019" s="2">
        <v>0</v>
      </c>
      <c r="F1019" s="2">
        <v>0</v>
      </c>
      <c r="G1019" s="3">
        <f t="shared" si="38"/>
        <v>1251.1055699999999</v>
      </c>
      <c r="H1019" s="3">
        <f t="shared" si="35"/>
        <v>0.22000000000116415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3971364.9</v>
      </c>
      <c r="D1020" s="2">
        <f>BILANCA!E15</f>
        <v>4730037.3899999997</v>
      </c>
      <c r="E1020" s="2">
        <v>0</v>
      </c>
      <c r="F1020" s="2">
        <v>0</v>
      </c>
      <c r="G1020" s="3">
        <f t="shared" si="38"/>
        <v>134314.39679999999</v>
      </c>
      <c r="H1020" s="3">
        <f t="shared" si="35"/>
        <v>0.48999999975785613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2757415</v>
      </c>
      <c r="D1021" s="2">
        <f>BILANCA!E16</f>
        <v>3500671.69</v>
      </c>
      <c r="E1021" s="2">
        <v>0</v>
      </c>
      <c r="F1021" s="2">
        <v>0</v>
      </c>
      <c r="G1021" s="3">
        <f t="shared" si="38"/>
        <v>107346.34217999999</v>
      </c>
      <c r="H1021" s="3">
        <f t="shared" si="35"/>
        <v>0.31000000005587935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2195430.2999999998</v>
      </c>
      <c r="D1022" s="2">
        <f>BILANCA!E17</f>
        <v>2639575.0299999998</v>
      </c>
      <c r="E1022" s="2">
        <v>0</v>
      </c>
      <c r="F1022" s="2">
        <v>0</v>
      </c>
      <c r="G1022" s="3">
        <f t="shared" si="38"/>
        <v>89694.964319999999</v>
      </c>
      <c r="H1022" s="3">
        <f t="shared" si="35"/>
        <v>0.32999999960884452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1385601.9</v>
      </c>
      <c r="D1023" s="2">
        <f>BILANCA!E18</f>
        <v>1564310.93</v>
      </c>
      <c r="E1023" s="2">
        <v>0</v>
      </c>
      <c r="F1023" s="2">
        <v>0</v>
      </c>
      <c r="G1023" s="3">
        <f t="shared" si="38"/>
        <v>58684.908879999995</v>
      </c>
      <c r="H1023" s="3">
        <f t="shared" si="35"/>
        <v>0.17000000015832484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101760.16000000003</v>
      </c>
      <c r="D1024" s="2">
        <f>BILANCA!E19</f>
        <v>234582.83000000007</v>
      </c>
      <c r="E1024" s="2">
        <v>0</v>
      </c>
      <c r="F1024" s="2">
        <v>0</v>
      </c>
      <c r="G1024" s="3">
        <f t="shared" si="38"/>
        <v>7992.9614800000036</v>
      </c>
      <c r="H1024" s="3">
        <f t="shared" si="35"/>
        <v>0.32999999995809048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139201.81</v>
      </c>
      <c r="D1025" s="2">
        <f>BILANCA!E20</f>
        <v>129006.98</v>
      </c>
      <c r="E1025" s="2">
        <v>0</v>
      </c>
      <c r="F1025" s="2">
        <v>0</v>
      </c>
      <c r="G1025" s="3">
        <f t="shared" si="38"/>
        <v>5958.2365499999996</v>
      </c>
      <c r="H1025" s="3">
        <f t="shared" si="35"/>
        <v>0.21000000000640284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19715.310000000001</v>
      </c>
      <c r="D1026" s="2">
        <f>BILANCA!E21</f>
        <v>19715.310000000001</v>
      </c>
      <c r="E1026" s="2">
        <v>0</v>
      </c>
      <c r="F1026" s="2">
        <v>0</v>
      </c>
      <c r="G1026" s="3">
        <f t="shared" si="38"/>
        <v>946.33488000000011</v>
      </c>
      <c r="H1026" s="3">
        <f t="shared" si="35"/>
        <v>0.62000000000261934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167780.78</v>
      </c>
      <c r="D1027" s="2">
        <f>BILANCA!E22</f>
        <v>264105.11</v>
      </c>
      <c r="E1027" s="2">
        <v>0</v>
      </c>
      <c r="F1027" s="2">
        <v>0</v>
      </c>
      <c r="G1027" s="3">
        <f t="shared" si="38"/>
        <v>11831.847</v>
      </c>
      <c r="H1027" s="3">
        <f t="shared" si="35"/>
        <v>0.32999999998719431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5348.25</v>
      </c>
      <c r="D1030" s="2">
        <f>BILANCA!E25</f>
        <v>5348.25</v>
      </c>
      <c r="E1030" s="2">
        <v>0</v>
      </c>
      <c r="F1030" s="2">
        <v>0</v>
      </c>
      <c r="G1030" s="3">
        <f t="shared" si="38"/>
        <v>320.89499999999998</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351638.44</v>
      </c>
      <c r="D1031" s="2">
        <f>BILANCA!E26</f>
        <v>485679.43</v>
      </c>
      <c r="E1031" s="2">
        <v>0</v>
      </c>
      <c r="F1031" s="2">
        <v>0</v>
      </c>
      <c r="G1031" s="3">
        <f t="shared" si="38"/>
        <v>27782.943300000003</v>
      </c>
      <c r="H1031" s="3">
        <f t="shared" si="35"/>
        <v>0.86999999999534339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581924.43000000005</v>
      </c>
      <c r="D1033" s="2">
        <f>BILANCA!E28</f>
        <v>669272.25</v>
      </c>
      <c r="E1033" s="2">
        <v>0</v>
      </c>
      <c r="F1033" s="2">
        <v>0</v>
      </c>
      <c r="G1033" s="3">
        <f t="shared" si="38"/>
        <v>44170.785390000005</v>
      </c>
      <c r="H1033" s="3">
        <f t="shared" si="35"/>
        <v>0.68000000005122274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76999.38</v>
      </c>
      <c r="D1034" s="2">
        <f>BILANCA!E29</f>
        <v>63049.3</v>
      </c>
      <c r="E1034" s="2">
        <v>0</v>
      </c>
      <c r="F1034" s="2">
        <v>0</v>
      </c>
      <c r="G1034" s="3">
        <f t="shared" si="38"/>
        <v>4874.3515200000002</v>
      </c>
      <c r="H1034" s="3">
        <f t="shared" si="35"/>
        <v>0.680000000007567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129989.61</v>
      </c>
      <c r="D1035" s="2">
        <f>BILANCA!E30</f>
        <v>129990.61</v>
      </c>
      <c r="E1035" s="2">
        <v>0</v>
      </c>
      <c r="F1035" s="2">
        <v>0</v>
      </c>
      <c r="G1035" s="3">
        <f t="shared" si="38"/>
        <v>9749.2707500000015</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52990.23</v>
      </c>
      <c r="D1039" s="2">
        <f>BILANCA!E34</f>
        <v>66941.31</v>
      </c>
      <c r="E1039" s="2">
        <v>0</v>
      </c>
      <c r="F1039" s="2">
        <v>0</v>
      </c>
      <c r="G1039" s="3">
        <f t="shared" si="38"/>
        <v>5419.3126499999998</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23578.93</v>
      </c>
      <c r="D1040" s="2">
        <f>BILANCA!E35</f>
        <v>23578.93</v>
      </c>
      <c r="E1040" s="2">
        <v>0</v>
      </c>
      <c r="F1040" s="2">
        <v>0</v>
      </c>
      <c r="G1040" s="3">
        <f t="shared" si="38"/>
        <v>2122.1036999999997</v>
      </c>
      <c r="H1040" s="3">
        <f t="shared" si="35"/>
        <v>0.13999999999941792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23578.93</v>
      </c>
      <c r="D1042" s="2">
        <f>BILANCA!E37</f>
        <v>23578.93</v>
      </c>
      <c r="E1042" s="2">
        <v>0</v>
      </c>
      <c r="F1042" s="2">
        <v>0</v>
      </c>
      <c r="G1042" s="3">
        <f t="shared" si="38"/>
        <v>2263.57728</v>
      </c>
      <c r="H1042" s="3">
        <f t="shared" si="35"/>
        <v>0.13999999999941792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102060.8</v>
      </c>
      <c r="D1046" s="2">
        <f>BILANCA!E41</f>
        <v>147835.79999999999</v>
      </c>
      <c r="E1046" s="2">
        <v>0</v>
      </c>
      <c r="F1046" s="2">
        <v>0</v>
      </c>
      <c r="G1046" s="3">
        <f t="shared" si="38"/>
        <v>14318.366399999999</v>
      </c>
      <c r="H1046" s="3">
        <f t="shared" si="35"/>
        <v>0.40000000000873115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102060.8</v>
      </c>
      <c r="D1047" s="2">
        <f>BILANCA!E42</f>
        <v>147835.79999999999</v>
      </c>
      <c r="E1047" s="2">
        <v>0</v>
      </c>
      <c r="F1047" s="2">
        <v>0</v>
      </c>
      <c r="G1047" s="3">
        <f t="shared" si="38"/>
        <v>14716.0988</v>
      </c>
      <c r="H1047" s="3">
        <f t="shared" si="35"/>
        <v>0.40000000000873115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256269.66999999998</v>
      </c>
      <c r="D1050" s="2">
        <f>BILANCA!E45</f>
        <v>220858.91000000003</v>
      </c>
      <c r="E1050" s="2">
        <v>0</v>
      </c>
      <c r="F1050" s="2">
        <v>0</v>
      </c>
      <c r="G1050" s="3">
        <f t="shared" si="38"/>
        <v>27919.499600000003</v>
      </c>
      <c r="H1050" s="3">
        <f t="shared" si="35"/>
        <v>0.41999999998370185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7025.99</v>
      </c>
      <c r="D1052" s="2">
        <f>BILANCA!E47</f>
        <v>0</v>
      </c>
      <c r="E1052" s="2">
        <v>0</v>
      </c>
      <c r="F1052" s="2">
        <v>0</v>
      </c>
      <c r="G1052" s="3">
        <f t="shared" si="38"/>
        <v>295.09158000000002</v>
      </c>
      <c r="H1052" s="3">
        <f t="shared" si="35"/>
        <v>1.0000000000218279E-2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360646.17</v>
      </c>
      <c r="D1053" s="2">
        <f>BILANCA!E48</f>
        <v>400396.17</v>
      </c>
      <c r="E1053" s="2">
        <v>0</v>
      </c>
      <c r="F1053" s="2">
        <v>0</v>
      </c>
      <c r="G1053" s="3">
        <f t="shared" si="38"/>
        <v>49941.855929999998</v>
      </c>
      <c r="H1053" s="3">
        <f t="shared" si="35"/>
        <v>0.33999999996740371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328374.59000000003</v>
      </c>
      <c r="D1054" s="2">
        <f>BILANCA!E49</f>
        <v>328374.59000000003</v>
      </c>
      <c r="E1054" s="2">
        <v>0</v>
      </c>
      <c r="F1054" s="2">
        <v>0</v>
      </c>
      <c r="G1054" s="3">
        <f t="shared" si="38"/>
        <v>43345.445879999999</v>
      </c>
      <c r="H1054" s="3">
        <f t="shared" si="35"/>
        <v>0.81999999994877726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439777.08</v>
      </c>
      <c r="D1055" s="2">
        <f>BILANCA!E50</f>
        <v>507911.85</v>
      </c>
      <c r="E1055" s="2">
        <v>0</v>
      </c>
      <c r="F1055" s="2">
        <v>0</v>
      </c>
      <c r="G1055" s="3">
        <f t="shared" si="38"/>
        <v>65502.035099999994</v>
      </c>
      <c r="H1055" s="3">
        <f t="shared" si="35"/>
        <v>0.23000000003958121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25085.93</v>
      </c>
      <c r="D1059" s="2">
        <f>BILANCA!E54</f>
        <v>28601.55</v>
      </c>
      <c r="E1059" s="2">
        <v>0</v>
      </c>
      <c r="F1059" s="2">
        <v>0</v>
      </c>
      <c r="G1059" s="3">
        <f t="shared" si="38"/>
        <v>4032.1624700000002</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25085.93</v>
      </c>
      <c r="D1060" s="2">
        <f>BILANCA!E55</f>
        <v>28601.55</v>
      </c>
      <c r="E1060" s="2">
        <v>0</v>
      </c>
      <c r="F1060" s="2">
        <v>0</v>
      </c>
      <c r="G1060" s="3">
        <f t="shared" si="38"/>
        <v>4114.4515000000001</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150551.31</v>
      </c>
      <c r="D1061" s="2">
        <f>BILANCA!E56</f>
        <v>94122.559999999998</v>
      </c>
      <c r="E1061" s="2">
        <v>0</v>
      </c>
      <c r="F1061" s="2">
        <v>0</v>
      </c>
      <c r="G1061" s="3">
        <f t="shared" si="38"/>
        <v>17278.61793</v>
      </c>
      <c r="H1061" s="3">
        <f t="shared" si="35"/>
        <v>0.75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150551.31</v>
      </c>
      <c r="D1062" s="2">
        <f>BILANCA!E57</f>
        <v>94122.559999999998</v>
      </c>
      <c r="E1062" s="2">
        <v>0</v>
      </c>
      <c r="F1062" s="2">
        <v>0</v>
      </c>
      <c r="G1062" s="3">
        <f t="shared" si="38"/>
        <v>17617.414359999999</v>
      </c>
      <c r="H1062" s="3">
        <f t="shared" si="35"/>
        <v>0.75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3322362</v>
      </c>
      <c r="D1074" s="2">
        <f>BILANCA!E69</f>
        <v>3108352</v>
      </c>
      <c r="E1074" s="2">
        <v>0</v>
      </c>
      <c r="F1074" s="2">
        <v>0</v>
      </c>
      <c r="G1074" s="3">
        <f t="shared" si="38"/>
        <v>610500.22399999993</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537542.63000000012</v>
      </c>
      <c r="D1075" s="2">
        <f>BILANCA!E70</f>
        <v>123336.7</v>
      </c>
      <c r="E1075" s="2">
        <v>0</v>
      </c>
      <c r="F1075" s="2">
        <v>0</v>
      </c>
      <c r="G1075" s="3">
        <f t="shared" si="38"/>
        <v>50974.041950000006</v>
      </c>
      <c r="H1075" s="3">
        <f t="shared" si="35"/>
        <v>0.66999999988183845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536293.20000000007</v>
      </c>
      <c r="D1076" s="2">
        <f>BILANCA!E71</f>
        <v>122908.09</v>
      </c>
      <c r="E1076" s="2">
        <v>0</v>
      </c>
      <c r="F1076" s="2">
        <v>0</v>
      </c>
      <c r="G1076" s="3">
        <f t="shared" si="38"/>
        <v>51619.219080000003</v>
      </c>
      <c r="H1076" s="3">
        <f t="shared" si="35"/>
        <v>0.29000000006635673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535648.17000000004</v>
      </c>
      <c r="D1078" s="2">
        <f>BILANCA!E73</f>
        <v>122908.09</v>
      </c>
      <c r="E1078" s="2">
        <v>0</v>
      </c>
      <c r="F1078" s="2">
        <v>0</v>
      </c>
      <c r="G1078" s="3">
        <f t="shared" si="38"/>
        <v>53139.575800000006</v>
      </c>
      <c r="H1078" s="3">
        <f t="shared" si="35"/>
        <v>0.26000000003841706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645.03</v>
      </c>
      <c r="D1080" s="2">
        <f>BILANCA!E75</f>
        <v>0</v>
      </c>
      <c r="E1080" s="2">
        <v>0</v>
      </c>
      <c r="F1080" s="2">
        <v>0</v>
      </c>
      <c r="G1080" s="3">
        <f t="shared" si="38"/>
        <v>45.152100000000004</v>
      </c>
      <c r="H1080" s="3">
        <f t="shared" si="35"/>
        <v>2.9999999999972715E-2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2.65</v>
      </c>
      <c r="D1081" s="2">
        <f>BILANCA!E76</f>
        <v>2.65</v>
      </c>
      <c r="E1081" s="2">
        <v>0</v>
      </c>
      <c r="F1081" s="2">
        <v>0</v>
      </c>
      <c r="G1081" s="3">
        <f t="shared" si="38"/>
        <v>0.5644499999999999</v>
      </c>
      <c r="H1081" s="3">
        <f t="shared" si="35"/>
        <v>0.70000000000000018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2.65</v>
      </c>
      <c r="D1082" s="2">
        <f>BILANCA!E77</f>
        <v>2.65</v>
      </c>
      <c r="E1082" s="2">
        <v>0</v>
      </c>
      <c r="F1082" s="2">
        <v>0</v>
      </c>
      <c r="G1082" s="3">
        <f t="shared" ref="G1082:G1084" si="39">B1082/1000*C1082+B1082/500*D1082</f>
        <v>0.57239999999999991</v>
      </c>
      <c r="H1082" s="3">
        <f t="shared" ref="H1082:H1084" si="40">ABS(C1082-ROUND(C1082,0))+ABS(D1082-ROUND(D1082,0))</f>
        <v>0.70000000000000018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1246.78</v>
      </c>
      <c r="D1085" s="2">
        <f>BILANCA!E80</f>
        <v>425.96</v>
      </c>
      <c r="E1085" s="2">
        <v>0</v>
      </c>
      <c r="F1085" s="2">
        <v>0</v>
      </c>
      <c r="G1085" s="3">
        <f t="shared" si="38"/>
        <v>157.40249999999997</v>
      </c>
      <c r="H1085" s="3">
        <f t="shared" si="35"/>
        <v>0.26000000000004775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718.97</v>
      </c>
      <c r="D1087" s="2">
        <f>BILANCA!E82</f>
        <v>161.97</v>
      </c>
      <c r="E1087" s="2">
        <v>0</v>
      </c>
      <c r="F1087" s="2">
        <v>0</v>
      </c>
      <c r="G1087" s="3">
        <f t="shared" si="38"/>
        <v>80.304069999999996</v>
      </c>
      <c r="H1087" s="3">
        <f t="shared" si="35"/>
        <v>5.9999999999973852E-2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v>
      </c>
      <c r="D1089" s="2">
        <f>BILANCA!E84</f>
        <v>9</v>
      </c>
      <c r="E1089" s="2">
        <v>0</v>
      </c>
      <c r="F1089" s="2">
        <v>0</v>
      </c>
      <c r="G1089" s="3">
        <f t="shared" si="38"/>
        <v>2.133</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709.97</v>
      </c>
      <c r="D1092" s="2">
        <f>BILANCA!E87</f>
        <v>152.97</v>
      </c>
      <c r="E1092" s="2">
        <v>0</v>
      </c>
      <c r="F1092" s="2">
        <v>0</v>
      </c>
      <c r="G1092" s="3">
        <f t="shared" si="38"/>
        <v>83.30462</v>
      </c>
      <c r="H1092" s="3">
        <f t="shared" si="35"/>
        <v>5.9999999999973852E-2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2603013.36</v>
      </c>
      <c r="D1140" s="2">
        <f>BILANCA!E135</f>
        <v>2602592.96</v>
      </c>
      <c r="E1140" s="2">
        <v>0</v>
      </c>
      <c r="F1140" s="2">
        <v>0</v>
      </c>
      <c r="G1140" s="3">
        <f t="shared" si="38"/>
        <v>1015065.9064</v>
      </c>
      <c r="H1140" s="3">
        <f t="shared" si="41"/>
        <v>0.39999999990686774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2603013.36</v>
      </c>
      <c r="D1141" s="2">
        <f>BILANCA!E136</f>
        <v>2602592.96</v>
      </c>
      <c r="E1141" s="2">
        <v>0</v>
      </c>
      <c r="F1141" s="2">
        <v>0</v>
      </c>
      <c r="G1141" s="3">
        <f t="shared" si="38"/>
        <v>1022874.10568</v>
      </c>
      <c r="H1141" s="3">
        <f t="shared" si="41"/>
        <v>0.39999999990686774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2603013.36</v>
      </c>
      <c r="D1145" s="2">
        <f>BILANCA!E140</f>
        <v>2602592.96</v>
      </c>
      <c r="E1145" s="2">
        <v>0</v>
      </c>
      <c r="F1145" s="2">
        <v>0</v>
      </c>
      <c r="G1145" s="3">
        <f t="shared" si="38"/>
        <v>1054106.9028</v>
      </c>
      <c r="H1145" s="3">
        <f t="shared" si="41"/>
        <v>0.39999999990686774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137439.91999999998</v>
      </c>
      <c r="D1152" s="2">
        <f>BILANCA!E147</f>
        <v>382260.37</v>
      </c>
      <c r="E1152" s="2">
        <v>0</v>
      </c>
      <c r="F1152" s="2">
        <v>0</v>
      </c>
      <c r="G1152" s="3">
        <f t="shared" si="38"/>
        <v>128078.41371999998</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18937.22</v>
      </c>
      <c r="D1153" s="2">
        <f>BILANCA!E148</f>
        <v>8069.81</v>
      </c>
      <c r="E1153" s="2">
        <v>0</v>
      </c>
      <c r="F1153" s="2">
        <v>0</v>
      </c>
      <c r="G1153" s="3">
        <f t="shared" si="38"/>
        <v>5015.98812</v>
      </c>
      <c r="H1153" s="3">
        <f t="shared" si="41"/>
        <v>0.41000000000076398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48148.56</v>
      </c>
      <c r="D1155" s="2">
        <f>BILANCA!E150</f>
        <v>309972.38</v>
      </c>
      <c r="E1155" s="2">
        <v>0</v>
      </c>
      <c r="F1155" s="2">
        <v>0</v>
      </c>
      <c r="G1155" s="3">
        <f t="shared" si="38"/>
        <v>96873.531399999993</v>
      </c>
      <c r="H1155" s="3">
        <f t="shared" si="41"/>
        <v>0.82000000000698492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48148.56</v>
      </c>
      <c r="D1157" s="2">
        <f>BILANCA!E152</f>
        <v>63527.25</v>
      </c>
      <c r="E1157" s="2">
        <v>0</v>
      </c>
      <c r="F1157" s="2">
        <v>0</v>
      </c>
      <c r="G1157" s="3">
        <f t="shared" si="38"/>
        <v>25754.849819999999</v>
      </c>
      <c r="H1157" s="3">
        <f t="shared" si="41"/>
        <v>0.69000000000232831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2120.23</v>
      </c>
      <c r="E1159" s="2">
        <v>0</v>
      </c>
      <c r="F1159" s="2">
        <v>0</v>
      </c>
      <c r="G1159" s="3">
        <f t="shared" si="38"/>
        <v>631.82853999999998</v>
      </c>
      <c r="H1159" s="3">
        <f t="shared" si="41"/>
        <v>0.23000000000001819</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244324.9</v>
      </c>
      <c r="E1163" s="2">
        <v>0</v>
      </c>
      <c r="F1163" s="2">
        <v>0</v>
      </c>
      <c r="G1163" s="3">
        <f t="shared" si="38"/>
        <v>74763.419399999999</v>
      </c>
      <c r="H1163" s="3">
        <f t="shared" si="41"/>
        <v>0.10000000000582077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26885.43</v>
      </c>
      <c r="D1164" s="2">
        <f>BILANCA!E159</f>
        <v>29238.97</v>
      </c>
      <c r="E1164" s="2">
        <v>0</v>
      </c>
      <c r="F1164" s="2">
        <v>0</v>
      </c>
      <c r="G1164" s="3">
        <f t="shared" si="38"/>
        <v>13145.958979999999</v>
      </c>
      <c r="H1164" s="3">
        <f t="shared" si="41"/>
        <v>0.45999999999912689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177663.96</v>
      </c>
      <c r="D1165" s="2">
        <f>BILANCA!E160</f>
        <v>174235.5</v>
      </c>
      <c r="E1165" s="2">
        <v>0</v>
      </c>
      <c r="F1165" s="2">
        <v>0</v>
      </c>
      <c r="G1165" s="3">
        <f t="shared" si="38"/>
        <v>81550.918799999999</v>
      </c>
      <c r="H1165" s="3">
        <f t="shared" si="41"/>
        <v>0.54000000000814907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134195.25</v>
      </c>
      <c r="D1169" s="2">
        <f>BILANCA!E164</f>
        <v>139256.29</v>
      </c>
      <c r="E1169" s="2">
        <v>0</v>
      </c>
      <c r="F1169" s="2">
        <v>0</v>
      </c>
      <c r="G1169" s="3">
        <f t="shared" si="38"/>
        <v>65620.544970000003</v>
      </c>
      <c r="H1169" s="3">
        <f t="shared" si="41"/>
        <v>0.54000000000814907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27.35</v>
      </c>
      <c r="D1170" s="2">
        <f>BILANCA!E165</f>
        <v>0</v>
      </c>
      <c r="E1170" s="2">
        <v>0</v>
      </c>
      <c r="F1170" s="2">
        <v>0</v>
      </c>
      <c r="G1170" s="3">
        <f t="shared" si="38"/>
        <v>4.3760000000000003</v>
      </c>
      <c r="H1170" s="3">
        <f t="shared" si="41"/>
        <v>0.35000000000000142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27.35</v>
      </c>
      <c r="D1171" s="2">
        <f>BILANCA!E166</f>
        <v>0</v>
      </c>
      <c r="E1171" s="2">
        <v>0</v>
      </c>
      <c r="F1171" s="2">
        <v>0</v>
      </c>
      <c r="G1171" s="3">
        <f t="shared" si="38"/>
        <v>4.4033500000000005</v>
      </c>
      <c r="H1171" s="3">
        <f t="shared" si="41"/>
        <v>0.35000000000000142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43619.77</v>
      </c>
      <c r="D1176" s="2">
        <f>BILANCA!E171</f>
        <v>0</v>
      </c>
      <c r="E1176" s="2">
        <v>0</v>
      </c>
      <c r="F1176" s="2">
        <v>0</v>
      </c>
      <c r="G1176" s="3">
        <f t="shared" si="38"/>
        <v>7240.8818199999996</v>
      </c>
      <c r="H1176" s="3">
        <f t="shared" si="41"/>
        <v>0.23000000000320142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43619.77</v>
      </c>
      <c r="D1179" s="2">
        <f>BILANCA!E174</f>
        <v>0</v>
      </c>
      <c r="E1179" s="2">
        <v>0</v>
      </c>
      <c r="F1179" s="2">
        <v>0</v>
      </c>
      <c r="G1179" s="3">
        <f t="shared" si="38"/>
        <v>7371.7411300000003</v>
      </c>
      <c r="H1179" s="3">
        <f t="shared" si="41"/>
        <v>0.23000000000320142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13386674.09</v>
      </c>
      <c r="D1180" s="2">
        <f>BILANCA!E176</f>
        <v>15101012.850000001</v>
      </c>
      <c r="E1180" s="2">
        <v>0</v>
      </c>
      <c r="F1180" s="2">
        <v>0</v>
      </c>
      <c r="G1180" s="3">
        <f t="shared" si="38"/>
        <v>7410078.964300001</v>
      </c>
      <c r="H1180" s="3">
        <f t="shared" si="41"/>
        <v>0.23999999836087227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452354.09</v>
      </c>
      <c r="D1181" s="2">
        <f>BILANCA!E177</f>
        <v>1072043.55</v>
      </c>
      <c r="E1181" s="2">
        <v>0</v>
      </c>
      <c r="F1181" s="2">
        <v>0</v>
      </c>
      <c r="G1181" s="3">
        <f t="shared" si="38"/>
        <v>443991.44349000003</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146959.44</v>
      </c>
      <c r="D1182" s="2">
        <f>BILANCA!E178</f>
        <v>155738.02000000002</v>
      </c>
      <c r="E1182" s="2">
        <v>0</v>
      </c>
      <c r="F1182" s="2">
        <v>0</v>
      </c>
      <c r="G1182" s="3">
        <f t="shared" si="38"/>
        <v>78850.902560000002</v>
      </c>
      <c r="H1182" s="3">
        <f t="shared" si="41"/>
        <v>0.46000000002095476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43681.17</v>
      </c>
      <c r="D1183" s="2">
        <f>BILANCA!E179</f>
        <v>48389.43</v>
      </c>
      <c r="E1183" s="2">
        <v>0</v>
      </c>
      <c r="F1183" s="2">
        <v>0</v>
      </c>
      <c r="G1183" s="3">
        <f t="shared" si="38"/>
        <v>24299.585189999998</v>
      </c>
      <c r="H1183" s="3">
        <f t="shared" si="41"/>
        <v>0.59999999999854481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40570.839999999997</v>
      </c>
      <c r="D1184" s="2">
        <f>BILANCA!E180</f>
        <v>71978.350000000006</v>
      </c>
      <c r="E1184" s="2">
        <v>0</v>
      </c>
      <c r="F1184" s="2">
        <v>0</v>
      </c>
      <c r="G1184" s="3">
        <f t="shared" si="38"/>
        <v>32107.791960000002</v>
      </c>
      <c r="H1184" s="3">
        <f t="shared" si="41"/>
        <v>0.51000000000931323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26389.97</v>
      </c>
      <c r="D1185" s="2">
        <f>BILANCA!E181</f>
        <v>26385.95</v>
      </c>
      <c r="E1185" s="2">
        <v>0</v>
      </c>
      <c r="F1185" s="2">
        <v>0</v>
      </c>
      <c r="G1185" s="3">
        <f t="shared" si="38"/>
        <v>13853.32725</v>
      </c>
      <c r="H1185" s="3">
        <f t="shared" si="41"/>
        <v>7.9999999998108251E-2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25836.65</v>
      </c>
      <c r="D1187" s="2">
        <f>BILANCA!E183</f>
        <v>25836.65</v>
      </c>
      <c r="E1187" s="2">
        <v>0</v>
      </c>
      <c r="F1187" s="2">
        <v>0</v>
      </c>
      <c r="G1187" s="3">
        <f t="shared" si="38"/>
        <v>13719.26115</v>
      </c>
      <c r="H1187" s="3">
        <f t="shared" si="41"/>
        <v>0.69999999999708962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553.32000000000005</v>
      </c>
      <c r="D1188" s="2">
        <f>BILANCA!E184</f>
        <v>549.29999999999995</v>
      </c>
      <c r="E1188" s="2">
        <v>0</v>
      </c>
      <c r="F1188" s="2">
        <v>0</v>
      </c>
      <c r="G1188" s="3">
        <f t="shared" si="38"/>
        <v>294.04175999999995</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1632.32</v>
      </c>
      <c r="E1190" s="2">
        <v>0</v>
      </c>
      <c r="F1190" s="2">
        <v>0</v>
      </c>
      <c r="G1190" s="3">
        <f>B1190/1000*C1190+B1190/500*D1190</f>
        <v>587.63519999999994</v>
      </c>
      <c r="H1190" s="3">
        <f>ABS(C1190-ROUND(C1190,0))+ABS(D1190-ROUND(D1190,0))</f>
        <v>0.31999999999993634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1632.32</v>
      </c>
      <c r="E1196" s="2">
        <v>0</v>
      </c>
      <c r="F1196" s="2">
        <v>0</v>
      </c>
      <c r="G1196" s="3">
        <f t="shared" si="42"/>
        <v>607.22303999999997</v>
      </c>
      <c r="H1196" s="3">
        <f t="shared" si="43"/>
        <v>0.31999999999993634</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7061.6</v>
      </c>
      <c r="D1198" s="2">
        <f>BILANCA!E194</f>
        <v>1660</v>
      </c>
      <c r="E1198" s="2">
        <v>0</v>
      </c>
      <c r="F1198" s="2">
        <v>0</v>
      </c>
      <c r="G1198" s="3">
        <f t="shared" si="38"/>
        <v>1951.7408</v>
      </c>
      <c r="H1198" s="3">
        <f t="shared" si="41"/>
        <v>0.3999999999996362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197.22</v>
      </c>
      <c r="D1199" s="2">
        <f>BILANCA!E195</f>
        <v>3382.24</v>
      </c>
      <c r="E1199" s="2">
        <v>0</v>
      </c>
      <c r="F1199" s="2">
        <v>0</v>
      </c>
      <c r="G1199" s="3">
        <f t="shared" si="38"/>
        <v>1315.7612999999999</v>
      </c>
      <c r="H1199" s="3">
        <f t="shared" si="41"/>
        <v>0.45999999999978058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29058.639999999999</v>
      </c>
      <c r="D1200" s="2">
        <f>BILANCA!E196</f>
        <v>2309.73</v>
      </c>
      <c r="E1200" s="2">
        <v>0</v>
      </c>
      <c r="F1200" s="2">
        <v>0</v>
      </c>
      <c r="G1200" s="3">
        <f t="shared" si="38"/>
        <v>6398.8389999999999</v>
      </c>
      <c r="H1200" s="3">
        <f t="shared" si="41"/>
        <v>0.63000000000056389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305394.65000000002</v>
      </c>
      <c r="D1201" s="2">
        <f>BILANCA!E197</f>
        <v>866050.51</v>
      </c>
      <c r="E1201" s="2">
        <v>0</v>
      </c>
      <c r="F1201" s="2">
        <v>0</v>
      </c>
      <c r="G1201" s="3">
        <f t="shared" si="38"/>
        <v>389161.67297000001</v>
      </c>
      <c r="H1201" s="3">
        <f t="shared" si="41"/>
        <v>0.83999999996740371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305394.65000000002</v>
      </c>
      <c r="D1203" s="2">
        <f>BILANCA!E199</f>
        <v>866050.51</v>
      </c>
      <c r="E1203" s="2">
        <v>0</v>
      </c>
      <c r="F1203" s="2">
        <v>0</v>
      </c>
      <c r="G1203" s="3">
        <f t="shared" si="44"/>
        <v>393236.66431000002</v>
      </c>
      <c r="H1203" s="3">
        <f t="shared" si="45"/>
        <v>0.83999999996740371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50255.02</v>
      </c>
      <c r="E1251" s="2">
        <v>0</v>
      </c>
      <c r="F1251" s="2">
        <v>0</v>
      </c>
      <c r="G1251" s="3">
        <f>B1251/1000*C1251+B1251/500*D1251</f>
        <v>24222.919639999996</v>
      </c>
      <c r="H1251" s="3">
        <f>ABS(C1251-ROUND(C1251,0))+ABS(D1251-ROUND(D1251,0))</f>
        <v>1.9999999996798579E-2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12934320</v>
      </c>
      <c r="D1255" s="2">
        <f>BILANCA!E251</f>
        <v>14028969.300000001</v>
      </c>
      <c r="E1255" s="2">
        <v>0</v>
      </c>
      <c r="F1255" s="2">
        <v>0</v>
      </c>
      <c r="G1255" s="3">
        <f t="shared" si="38"/>
        <v>10043103.357000001</v>
      </c>
      <c r="H1255" s="3">
        <f t="shared" si="41"/>
        <v>0.30000000074505806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12372329.07</v>
      </c>
      <c r="D1256" s="2">
        <f>BILANCA!E252</f>
        <v>14271854.029999999</v>
      </c>
      <c r="E1256" s="2">
        <v>0</v>
      </c>
      <c r="F1256" s="2">
        <v>0</v>
      </c>
      <c r="G1256" s="3">
        <f t="shared" si="38"/>
        <v>10065345.133979999</v>
      </c>
      <c r="H1256" s="3">
        <f t="shared" si="41"/>
        <v>9.999999962747097E-2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12378027</v>
      </c>
      <c r="D1257" s="2">
        <f>BILANCA!E253</f>
        <v>14305955.369999999</v>
      </c>
      <c r="E1257" s="2">
        <v>0</v>
      </c>
      <c r="F1257" s="2">
        <v>0</v>
      </c>
      <c r="G1257" s="3">
        <f t="shared" si="38"/>
        <v>10124514.621780001</v>
      </c>
      <c r="H1257" s="3">
        <f t="shared" si="41"/>
        <v>0.36999999918043613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5697.93</v>
      </c>
      <c r="D1258" s="2">
        <f>BILANCA!E254</f>
        <v>34101.339999999997</v>
      </c>
      <c r="E1258" s="2">
        <v>0</v>
      </c>
      <c r="F1258" s="2">
        <v>0</v>
      </c>
      <c r="G1258" s="3">
        <f t="shared" si="38"/>
        <v>18327.351279999999</v>
      </c>
      <c r="H1258" s="3">
        <f t="shared" si="41"/>
        <v>0.4099999999962165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422400.68</v>
      </c>
      <c r="D1259" s="2">
        <f>BILANCA!E255</f>
        <v>-693380.52999999991</v>
      </c>
      <c r="E1259" s="2">
        <v>0</v>
      </c>
      <c r="F1259" s="2">
        <v>0</v>
      </c>
      <c r="G1259" s="3">
        <f t="shared" si="38"/>
        <v>-240125.73461999997</v>
      </c>
      <c r="H1259" s="3">
        <f t="shared" si="41"/>
        <v>0.79000000009546056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427055.01</v>
      </c>
      <c r="D1260" s="2">
        <f>BILANCA!E256</f>
        <v>0</v>
      </c>
      <c r="E1260" s="2">
        <v>0</v>
      </c>
      <c r="F1260" s="2">
        <v>0</v>
      </c>
      <c r="G1260" s="3">
        <f t="shared" si="38"/>
        <v>106763.7525</v>
      </c>
      <c r="H1260" s="3">
        <f t="shared" si="41"/>
        <v>1.0000000009313226E-2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427055.01</v>
      </c>
      <c r="D1261" s="2">
        <f>BILANCA!E257</f>
        <v>0</v>
      </c>
      <c r="E1261" s="2">
        <v>0</v>
      </c>
      <c r="F1261" s="2">
        <v>0</v>
      </c>
      <c r="G1261" s="3">
        <f t="shared" si="38"/>
        <v>107190.80751</v>
      </c>
      <c r="H1261" s="3">
        <f t="shared" si="41"/>
        <v>1.0000000009313226E-2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4654.33</v>
      </c>
      <c r="D1264" s="2">
        <f>BILANCA!E260</f>
        <v>693380.52999999991</v>
      </c>
      <c r="E1264" s="2">
        <v>0</v>
      </c>
      <c r="F1264" s="2">
        <v>0</v>
      </c>
      <c r="G1264" s="3">
        <f t="shared" si="38"/>
        <v>353419.50905999995</v>
      </c>
      <c r="H1264" s="3">
        <f t="shared" si="41"/>
        <v>0.80000000008840289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688726.2</v>
      </c>
      <c r="E1266" s="2">
        <v>0</v>
      </c>
      <c r="F1266" s="2">
        <v>0</v>
      </c>
      <c r="G1266" s="3">
        <f t="shared" si="38"/>
        <v>352627.81439999997</v>
      </c>
      <c r="H1266" s="3">
        <f t="shared" si="41"/>
        <v>0.19999999995343387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4654.33</v>
      </c>
      <c r="D1267" s="2">
        <f>BILANCA!E263</f>
        <v>4654.33</v>
      </c>
      <c r="E1267" s="2">
        <v>0</v>
      </c>
      <c r="F1267" s="2">
        <v>0</v>
      </c>
      <c r="G1267" s="3">
        <f t="shared" si="38"/>
        <v>3588.4884300000003</v>
      </c>
      <c r="H1267" s="3">
        <f t="shared" si="41"/>
        <v>0.65999999999985448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139590.25</v>
      </c>
      <c r="D1278" s="2">
        <f>BILANCA!E274</f>
        <v>450495.80000000005</v>
      </c>
      <c r="E1278" s="2">
        <v>0</v>
      </c>
      <c r="F1278" s="2">
        <v>0</v>
      </c>
      <c r="G1278" s="3">
        <f t="shared" si="38"/>
        <v>278875.93580000004</v>
      </c>
      <c r="H1278" s="3">
        <f t="shared" si="41"/>
        <v>0.44999999995343387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139590.25</v>
      </c>
      <c r="D1281" s="2">
        <f>BILANCA!E277</f>
        <v>307852.07</v>
      </c>
      <c r="E1281" s="2">
        <v>0</v>
      </c>
      <c r="F1281" s="2">
        <v>0</v>
      </c>
      <c r="G1281" s="3">
        <f t="shared" si="48"/>
        <v>204684.77969000002</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139590.25</v>
      </c>
      <c r="D1283" s="2">
        <f>BILANCA!E279</f>
        <v>121523.27</v>
      </c>
      <c r="E1283" s="2">
        <v>0</v>
      </c>
      <c r="F1283" s="2">
        <v>0</v>
      </c>
      <c r="G1283" s="3">
        <f t="shared" si="48"/>
        <v>104459.84367000002</v>
      </c>
      <c r="H1283" s="3">
        <f t="shared" si="49"/>
        <v>0.52000000000407454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186328.8</v>
      </c>
      <c r="E1289" s="2">
        <v>0</v>
      </c>
      <c r="F1289" s="2">
        <v>0</v>
      </c>
      <c r="G1289" s="3">
        <f t="shared" si="48"/>
        <v>103971.47040000001</v>
      </c>
      <c r="H1289" s="3">
        <f t="shared" si="49"/>
        <v>0.20000000001164153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142643.73000000001</v>
      </c>
      <c r="E1291" s="2">
        <v>0</v>
      </c>
      <c r="F1291" s="2">
        <v>0</v>
      </c>
      <c r="G1291" s="3">
        <f t="shared" si="48"/>
        <v>80165.776260000013</v>
      </c>
      <c r="H1291" s="3">
        <f t="shared" si="49"/>
        <v>0.26999999998952262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1261044.1100000001</v>
      </c>
      <c r="D1301" s="2">
        <f>BILANCA!E297</f>
        <v>1889799.94</v>
      </c>
      <c r="E1301" s="2">
        <v>0</v>
      </c>
      <c r="F1301" s="2">
        <v>0</v>
      </c>
      <c r="G1301" s="3">
        <f t="shared" si="38"/>
        <v>1466827.4010899998</v>
      </c>
      <c r="H1301" s="3">
        <f t="shared" si="41"/>
        <v>0.17000000015832484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1261044.1100000001</v>
      </c>
      <c r="D1302" s="2">
        <f>BILANCA!E298</f>
        <v>1889799.94</v>
      </c>
      <c r="E1302" s="2">
        <v>0</v>
      </c>
      <c r="F1302" s="2">
        <v>0</v>
      </c>
      <c r="G1302" s="3">
        <f t="shared" si="38"/>
        <v>1471868.0450800001</v>
      </c>
      <c r="H1302" s="3">
        <f t="shared" si="41"/>
        <v>0.17000000015832484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137439.92000000001</v>
      </c>
      <c r="D1305" s="2">
        <f>BILANCA!E302</f>
        <v>139256.29</v>
      </c>
      <c r="E1305" s="2">
        <v>0</v>
      </c>
      <c r="F1305" s="2">
        <v>0</v>
      </c>
      <c r="G1305" s="3">
        <f t="shared" si="38"/>
        <v>122705.9875</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134195.25</v>
      </c>
      <c r="D1306" s="2">
        <f>BILANCA!E303</f>
        <v>382260.37</v>
      </c>
      <c r="E1306" s="2">
        <v>0</v>
      </c>
      <c r="F1306" s="2">
        <v>0</v>
      </c>
      <c r="G1306" s="3">
        <f t="shared" si="38"/>
        <v>266019.93303999997</v>
      </c>
      <c r="H1306" s="3">
        <f t="shared" si="41"/>
        <v>0.61999999999534339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27.35</v>
      </c>
      <c r="D1308" s="2">
        <f>BILANCA!E305</f>
        <v>0</v>
      </c>
      <c r="E1308" s="2">
        <v>0</v>
      </c>
      <c r="F1308" s="2">
        <v>0</v>
      </c>
      <c r="G1308" s="3">
        <f t="shared" ref="G1308:G1581" si="52">B1308/1000*C1308+B1308/500*D1308</f>
        <v>8.1502999999999997</v>
      </c>
      <c r="H1308" s="3">
        <f t="shared" si="41"/>
        <v>0.35000000000000142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709.97</v>
      </c>
      <c r="D1311" s="2">
        <f>BILANCA!E308</f>
        <v>152.97</v>
      </c>
      <c r="E1311" s="2">
        <v>0</v>
      </c>
      <c r="F1311" s="2">
        <v>0</v>
      </c>
      <c r="G1311" s="3">
        <f t="shared" si="52"/>
        <v>305.78890999999999</v>
      </c>
      <c r="H1311" s="3">
        <f t="shared" si="41"/>
        <v>5.9999999999973852E-2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48382.97</v>
      </c>
      <c r="D1339" s="2">
        <f>BILANCA!E336</f>
        <v>65780.88</v>
      </c>
      <c r="E1339" s="2">
        <v>0</v>
      </c>
      <c r="F1339" s="2">
        <v>0</v>
      </c>
      <c r="G1339" s="3">
        <f t="shared" si="52"/>
        <v>59201.816170000006</v>
      </c>
      <c r="H1339" s="3">
        <f t="shared" si="41"/>
        <v>0.14999999999417923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98576.47</v>
      </c>
      <c r="D1340" s="2">
        <f>BILANCA!E337</f>
        <v>89957.14</v>
      </c>
      <c r="E1340" s="2">
        <v>0</v>
      </c>
      <c r="F1340" s="2">
        <v>0</v>
      </c>
      <c r="G1340" s="3">
        <f t="shared" si="52"/>
        <v>91901.947500000009</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198092.44</v>
      </c>
      <c r="E1341" s="2">
        <v>0</v>
      </c>
      <c r="F1341" s="2">
        <v>0</v>
      </c>
      <c r="G1341" s="3">
        <f t="shared" si="52"/>
        <v>131137.19528000001</v>
      </c>
      <c r="H1341" s="3">
        <f t="shared" si="41"/>
        <v>0.44000000000232831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305394.65000000002</v>
      </c>
      <c r="D1342" s="2">
        <f>BILANCA!E339</f>
        <v>667958.06999999995</v>
      </c>
      <c r="E1342" s="2">
        <v>0</v>
      </c>
      <c r="F1342" s="2">
        <v>0</v>
      </c>
      <c r="G1342" s="3">
        <f t="shared" si="52"/>
        <v>544915.18227999995</v>
      </c>
      <c r="H1342" s="3">
        <f t="shared" si="41"/>
        <v>0.41999999992549419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3549.57</v>
      </c>
      <c r="E1368" s="2">
        <v>0</v>
      </c>
      <c r="F1368" s="2">
        <v>0</v>
      </c>
      <c r="G1368" s="3">
        <f t="shared" si="57"/>
        <v>2541.4921199999999</v>
      </c>
      <c r="H1368" s="3">
        <f t="shared" si="58"/>
        <v>0.42999999999983629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4913.0600000000004</v>
      </c>
      <c r="E1370" s="2">
        <v>0</v>
      </c>
      <c r="F1370" s="2">
        <v>0</v>
      </c>
      <c r="G1370" s="3">
        <f t="shared" si="57"/>
        <v>3537.4032000000002</v>
      </c>
      <c r="H1370" s="3">
        <f t="shared" si="58"/>
        <v>6.0000000000400178E-2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3805.92</v>
      </c>
      <c r="E1371" s="2">
        <v>0</v>
      </c>
      <c r="F1371" s="2">
        <v>0</v>
      </c>
      <c r="G1371" s="3">
        <f t="shared" si="57"/>
        <v>2747.8742400000001</v>
      </c>
      <c r="H1371" s="3">
        <f t="shared" si="58"/>
        <v>7.999999999992724E-2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3557.71</v>
      </c>
      <c r="E1372" s="2">
        <v>0</v>
      </c>
      <c r="F1372" s="2">
        <v>0</v>
      </c>
      <c r="G1372" s="3">
        <f t="shared" ref="G1372:G1389" si="59">B1372/1000*C1372+B1372/500*D1372</f>
        <v>2575.7820400000001</v>
      </c>
      <c r="H1372" s="3">
        <f t="shared" ref="H1372:H1389" si="60">ABS(C1372-ROUND(C1372,0))+ABS(D1372-ROUND(D1372,0))</f>
        <v>0.28999999999996362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34428.76</v>
      </c>
      <c r="E1375" s="2">
        <v>0</v>
      </c>
      <c r="F1375" s="2">
        <v>0</v>
      </c>
      <c r="G1375" s="3">
        <f t="shared" si="59"/>
        <v>25132.9948</v>
      </c>
      <c r="H1375" s="3">
        <f t="shared" si="60"/>
        <v>0.23999999999796273</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1261044.1100000001</v>
      </c>
      <c r="D1400" s="14">
        <f>BILANCA!E397</f>
        <v>1889799.94</v>
      </c>
      <c r="E1400" s="14">
        <v>0</v>
      </c>
      <c r="F1400" s="14">
        <v>0</v>
      </c>
      <c r="G1400" s="15">
        <f t="shared" si="52"/>
        <v>1965851.1561000003</v>
      </c>
      <c r="H1400" s="15">
        <f t="shared" si="41"/>
        <v>0.17000000015832484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1219810.3799999999</v>
      </c>
      <c r="D1401" s="7">
        <f>'RAS-funkcijski'!E5</f>
        <v>2203412.2199999997</v>
      </c>
      <c r="E1401" s="7">
        <v>0</v>
      </c>
      <c r="F1401" s="7">
        <v>0</v>
      </c>
      <c r="G1401" s="8">
        <f t="shared" si="52"/>
        <v>5626.6348199999993</v>
      </c>
      <c r="H1401" s="8">
        <f t="shared" si="41"/>
        <v>0.59999999962747097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1012363.48</v>
      </c>
      <c r="D1402" s="2">
        <f>'RAS-funkcijski'!E6</f>
        <v>1851222.5999999999</v>
      </c>
      <c r="E1402" s="2">
        <v>0</v>
      </c>
      <c r="F1402" s="2">
        <v>0</v>
      </c>
      <c r="G1402" s="3">
        <f t="shared" si="52"/>
        <v>9429.6173600000002</v>
      </c>
      <c r="H1402" s="3">
        <f t="shared" si="41"/>
        <v>0.88000000012107193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926744.29</v>
      </c>
      <c r="D1403" s="2">
        <f>'RAS-funkcijski'!E7</f>
        <v>1764176.19</v>
      </c>
      <c r="E1403" s="2">
        <v>0</v>
      </c>
      <c r="F1403" s="2">
        <v>0</v>
      </c>
      <c r="G1403" s="3">
        <f t="shared" si="52"/>
        <v>13365.290009999999</v>
      </c>
      <c r="H1403" s="3">
        <f t="shared" si="41"/>
        <v>0.47999999998137355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85619.19</v>
      </c>
      <c r="D1404" s="2">
        <f>'RAS-funkcijski'!E8</f>
        <v>87046.41</v>
      </c>
      <c r="E1404" s="2">
        <v>0</v>
      </c>
      <c r="F1404" s="2">
        <v>0</v>
      </c>
      <c r="G1404" s="3">
        <f t="shared" si="52"/>
        <v>1038.8480400000001</v>
      </c>
      <c r="H1404" s="3">
        <f t="shared" si="41"/>
        <v>0.60000000000582077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187446.9</v>
      </c>
      <c r="D1409" s="2">
        <f>'RAS-funkcijski'!E13</f>
        <v>342189.62</v>
      </c>
      <c r="E1409" s="2">
        <v>0</v>
      </c>
      <c r="F1409" s="2">
        <v>0</v>
      </c>
      <c r="G1409" s="3">
        <f t="shared" si="52"/>
        <v>7846.4352599999993</v>
      </c>
      <c r="H1409" s="3">
        <f t="shared" si="41"/>
        <v>0.48000000001047738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13687</v>
      </c>
      <c r="D1410" s="2">
        <f>'RAS-funkcijski'!E14</f>
        <v>16048.6</v>
      </c>
      <c r="E1410" s="2">
        <v>0</v>
      </c>
      <c r="F1410" s="2">
        <v>0</v>
      </c>
      <c r="G1410" s="3">
        <f t="shared" si="52"/>
        <v>457.84200000000004</v>
      </c>
      <c r="H1410" s="3">
        <f t="shared" si="41"/>
        <v>0.3999999999996362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173759.9</v>
      </c>
      <c r="D1412" s="2">
        <f>'RAS-funkcijski'!E16</f>
        <v>326141.02</v>
      </c>
      <c r="E1412" s="2">
        <v>0</v>
      </c>
      <c r="F1412" s="2">
        <v>0</v>
      </c>
      <c r="G1412" s="3">
        <f t="shared" si="52"/>
        <v>9912.5032800000008</v>
      </c>
      <c r="H1412" s="3">
        <f t="shared" si="41"/>
        <v>0.12000000002444722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20000</v>
      </c>
      <c r="D1414" s="2">
        <f>'RAS-funkcijski'!E18</f>
        <v>10000</v>
      </c>
      <c r="E1414" s="2">
        <v>0</v>
      </c>
      <c r="F1414" s="2">
        <v>0</v>
      </c>
      <c r="G1414" s="3">
        <f t="shared" si="52"/>
        <v>560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59755.56</v>
      </c>
      <c r="D1424" s="2">
        <f>'RAS-funkcijski'!E28</f>
        <v>447499.66</v>
      </c>
      <c r="E1424" s="2">
        <v>0</v>
      </c>
      <c r="F1424" s="2">
        <v>0</v>
      </c>
      <c r="G1424" s="3">
        <f t="shared" si="52"/>
        <v>22914.117119999999</v>
      </c>
      <c r="H1424" s="3">
        <f t="shared" si="41"/>
        <v>0.78000000002793968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59755.56</v>
      </c>
      <c r="D1426" s="2">
        <f>'RAS-funkcijski'!E30</f>
        <v>447499.66</v>
      </c>
      <c r="E1426" s="2">
        <v>0</v>
      </c>
      <c r="F1426" s="2">
        <v>0</v>
      </c>
      <c r="G1426" s="3">
        <f t="shared" si="52"/>
        <v>24823.62688</v>
      </c>
      <c r="H1426" s="3">
        <f t="shared" si="41"/>
        <v>0.78000000002793968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40854.79</v>
      </c>
      <c r="D1431" s="2">
        <f>'RAS-funkcijski'!E35</f>
        <v>42874.85</v>
      </c>
      <c r="E1431" s="2">
        <v>0</v>
      </c>
      <c r="F1431" s="2">
        <v>0</v>
      </c>
      <c r="G1431" s="3">
        <f t="shared" si="52"/>
        <v>3924.7391899999998</v>
      </c>
      <c r="H1431" s="3">
        <f t="shared" si="41"/>
        <v>0.36000000000058208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5074.8900000000003</v>
      </c>
      <c r="D1432" s="2">
        <f>'RAS-funkcijski'!E36</f>
        <v>42874.85</v>
      </c>
      <c r="E1432" s="2">
        <v>0</v>
      </c>
      <c r="F1432" s="2">
        <v>0</v>
      </c>
      <c r="G1432" s="3">
        <f t="shared" si="52"/>
        <v>2906.38688</v>
      </c>
      <c r="H1432" s="3">
        <f t="shared" si="41"/>
        <v>0.26000000000112777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5074.8900000000003</v>
      </c>
      <c r="D1434" s="2">
        <f>'RAS-funkcijski'!E38</f>
        <v>42874.85</v>
      </c>
      <c r="E1434" s="2">
        <v>0</v>
      </c>
      <c r="F1434" s="2">
        <v>0</v>
      </c>
      <c r="G1434" s="3">
        <f t="shared" si="52"/>
        <v>3088.0360600000004</v>
      </c>
      <c r="H1434" s="3">
        <f t="shared" si="41"/>
        <v>0.26000000000112777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35779.9</v>
      </c>
      <c r="D1450" s="2">
        <f>'RAS-funkcijski'!E54</f>
        <v>0</v>
      </c>
      <c r="E1450" s="2">
        <v>0</v>
      </c>
      <c r="F1450" s="2">
        <v>0</v>
      </c>
      <c r="G1450" s="3">
        <f t="shared" si="52"/>
        <v>1788.9950000000001</v>
      </c>
      <c r="H1450" s="3">
        <f t="shared" si="63"/>
        <v>9.9999999998544808E-2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35779.9</v>
      </c>
      <c r="D1451" s="2">
        <f>'RAS-funkcijski'!E55</f>
        <v>0</v>
      </c>
      <c r="E1451" s="2">
        <v>0</v>
      </c>
      <c r="F1451" s="2">
        <v>0</v>
      </c>
      <c r="G1451" s="3">
        <f t="shared" si="52"/>
        <v>1824.7748999999999</v>
      </c>
      <c r="H1451" s="3">
        <f t="shared" si="63"/>
        <v>9.9999999998544808E-2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271582.36</v>
      </c>
      <c r="D1471" s="2">
        <f>'RAS-funkcijski'!E75</f>
        <v>193236.76</v>
      </c>
      <c r="E1471" s="2">
        <v>0</v>
      </c>
      <c r="F1471" s="2">
        <v>0</v>
      </c>
      <c r="G1471" s="3">
        <f t="shared" si="52"/>
        <v>46721.967479999992</v>
      </c>
      <c r="H1471" s="3">
        <f t="shared" si="63"/>
        <v>0.59999999997671694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244332.22</v>
      </c>
      <c r="D1472" s="2">
        <f>'RAS-funkcijski'!E76</f>
        <v>168035.75</v>
      </c>
      <c r="E1472" s="2">
        <v>0</v>
      </c>
      <c r="F1472" s="2">
        <v>0</v>
      </c>
      <c r="G1472" s="3">
        <f t="shared" si="52"/>
        <v>41789.067839999996</v>
      </c>
      <c r="H1472" s="3">
        <f t="shared" si="63"/>
        <v>0.47000000000116415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27250.14</v>
      </c>
      <c r="D1476" s="2">
        <f>'RAS-funkcijski'!E80</f>
        <v>25201.01</v>
      </c>
      <c r="E1476" s="2">
        <v>0</v>
      </c>
      <c r="F1476" s="2">
        <v>0</v>
      </c>
      <c r="G1476" s="3">
        <f t="shared" si="52"/>
        <v>5901.5641599999999</v>
      </c>
      <c r="H1476" s="3">
        <f t="shared" si="63"/>
        <v>0.14999999999781721</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340803.28</v>
      </c>
      <c r="D1478" s="2">
        <f>'RAS-funkcijski'!E82</f>
        <v>609258.86</v>
      </c>
      <c r="E1478" s="2">
        <v>0</v>
      </c>
      <c r="F1478" s="2">
        <v>0</v>
      </c>
      <c r="G1478" s="3">
        <f t="shared" si="52"/>
        <v>121627.038</v>
      </c>
      <c r="H1478" s="3">
        <f t="shared" si="63"/>
        <v>0.42000000004190952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15625</v>
      </c>
      <c r="D1479" s="2">
        <f>'RAS-funkcijski'!E83</f>
        <v>63386.25</v>
      </c>
      <c r="E1479" s="2">
        <v>0</v>
      </c>
      <c r="F1479" s="2">
        <v>0</v>
      </c>
      <c r="G1479" s="3">
        <f t="shared" si="52"/>
        <v>11249.4025</v>
      </c>
      <c r="H1479" s="3">
        <f t="shared" si="63"/>
        <v>0.25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32321.07</v>
      </c>
      <c r="D1480" s="2">
        <f>'RAS-funkcijski'!E84</f>
        <v>13659.95</v>
      </c>
      <c r="E1480" s="2">
        <v>0</v>
      </c>
      <c r="F1480" s="2">
        <v>0</v>
      </c>
      <c r="G1480" s="3">
        <f t="shared" si="52"/>
        <v>4771.2776000000003</v>
      </c>
      <c r="H1480" s="3">
        <f t="shared" si="63"/>
        <v>0.11999999999898137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208366.58</v>
      </c>
      <c r="D1481" s="2">
        <f>'RAS-funkcijski'!E85</f>
        <v>518948.42</v>
      </c>
      <c r="E1481" s="2">
        <v>0</v>
      </c>
      <c r="F1481" s="2">
        <v>0</v>
      </c>
      <c r="G1481" s="3">
        <f t="shared" si="52"/>
        <v>100947.33702000001</v>
      </c>
      <c r="H1481" s="3">
        <f t="shared" si="63"/>
        <v>0.83999999999650754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84490.63</v>
      </c>
      <c r="D1482" s="2">
        <f>'RAS-funkcijski'!E86</f>
        <v>0</v>
      </c>
      <c r="E1482" s="2">
        <v>0</v>
      </c>
      <c r="F1482" s="2">
        <v>0</v>
      </c>
      <c r="G1482" s="3">
        <f t="shared" si="52"/>
        <v>6928.2316600000004</v>
      </c>
      <c r="H1482" s="3">
        <f t="shared" si="63"/>
        <v>0.36999999999534339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13264.24</v>
      </c>
      <c r="E1483" s="2">
        <v>0</v>
      </c>
      <c r="F1483" s="2">
        <v>0</v>
      </c>
      <c r="G1483" s="3">
        <f t="shared" si="52"/>
        <v>2201.86384</v>
      </c>
      <c r="H1483" s="3">
        <f t="shared" si="63"/>
        <v>0.23999999999978172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176566.63</v>
      </c>
      <c r="D1503" s="2">
        <f>'RAS-funkcijski'!E107</f>
        <v>282459.58999999997</v>
      </c>
      <c r="E1503" s="2">
        <v>0</v>
      </c>
      <c r="F1503" s="2">
        <v>0</v>
      </c>
      <c r="G1503" s="3">
        <f t="shared" si="52"/>
        <v>76373.038429999986</v>
      </c>
      <c r="H1503" s="3">
        <f t="shared" si="63"/>
        <v>0.78000000002793968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82078.77</v>
      </c>
      <c r="D1504" s="2">
        <f>'RAS-funkcijski'!E108</f>
        <v>125889.33</v>
      </c>
      <c r="E1504" s="2">
        <v>0</v>
      </c>
      <c r="F1504" s="2">
        <v>0</v>
      </c>
      <c r="G1504" s="3">
        <f t="shared" si="52"/>
        <v>34721.172720000002</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690</v>
      </c>
      <c r="D1505" s="2">
        <f>'RAS-funkcijski'!E109</f>
        <v>31789.31</v>
      </c>
      <c r="E1505" s="2">
        <v>0</v>
      </c>
      <c r="F1505" s="2">
        <v>0</v>
      </c>
      <c r="G1505" s="3">
        <f t="shared" si="52"/>
        <v>6748.2051000000001</v>
      </c>
      <c r="H1505" s="3">
        <f t="shared" si="63"/>
        <v>0.31000000000130967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3500</v>
      </c>
      <c r="D1506" s="2">
        <f>'RAS-funkcijski'!E110</f>
        <v>8000</v>
      </c>
      <c r="E1506" s="2">
        <v>0</v>
      </c>
      <c r="F1506" s="2">
        <v>0</v>
      </c>
      <c r="G1506" s="3">
        <f t="shared" si="52"/>
        <v>2067</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34106.71</v>
      </c>
      <c r="D1507" s="2">
        <f>'RAS-funkcijski'!E111</f>
        <v>14642.8</v>
      </c>
      <c r="E1507" s="2">
        <v>0</v>
      </c>
      <c r="F1507" s="2">
        <v>0</v>
      </c>
      <c r="G1507" s="3">
        <f t="shared" si="52"/>
        <v>6782.9771700000001</v>
      </c>
      <c r="H1507" s="3">
        <f t="shared" si="63"/>
        <v>0.49000000000160071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56191.15</v>
      </c>
      <c r="D1508" s="2">
        <f>'RAS-funkcijski'!E112</f>
        <v>32170</v>
      </c>
      <c r="E1508" s="2">
        <v>0</v>
      </c>
      <c r="F1508" s="2">
        <v>0</v>
      </c>
      <c r="G1508" s="3">
        <f t="shared" si="52"/>
        <v>13017.3642</v>
      </c>
      <c r="H1508" s="3">
        <f t="shared" si="63"/>
        <v>0.15000000000145519</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69968.149999999994</v>
      </c>
      <c r="E1509" s="2">
        <v>0</v>
      </c>
      <c r="F1509" s="2">
        <v>0</v>
      </c>
      <c r="G1509" s="3">
        <f t="shared" si="52"/>
        <v>15253.056699999999</v>
      </c>
      <c r="H1509" s="3">
        <f t="shared" si="63"/>
        <v>0.14999999999417923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802938.63</v>
      </c>
      <c r="D1510" s="2">
        <f>'RAS-funkcijski'!E114</f>
        <v>152025.15</v>
      </c>
      <c r="E1510" s="2">
        <v>0</v>
      </c>
      <c r="F1510" s="2">
        <v>0</v>
      </c>
      <c r="G1510" s="3">
        <f t="shared" si="52"/>
        <v>121768.78229999999</v>
      </c>
      <c r="H1510" s="3">
        <f t="shared" si="63"/>
        <v>0.51999999998952262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771968.63</v>
      </c>
      <c r="D1511" s="2">
        <f>'RAS-funkcijski'!E115</f>
        <v>112585.15</v>
      </c>
      <c r="E1511" s="2">
        <v>0</v>
      </c>
      <c r="F1511" s="2">
        <v>0</v>
      </c>
      <c r="G1511" s="3">
        <f t="shared" si="52"/>
        <v>110682.42123000001</v>
      </c>
      <c r="H1511" s="3">
        <f t="shared" si="63"/>
        <v>0.51999999998952262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724785.83</v>
      </c>
      <c r="D1512" s="2">
        <f>'RAS-funkcijski'!E116</f>
        <v>112585.15</v>
      </c>
      <c r="E1512" s="2">
        <v>0</v>
      </c>
      <c r="F1512" s="2">
        <v>0</v>
      </c>
      <c r="G1512" s="3">
        <f t="shared" si="52"/>
        <v>106395.08656</v>
      </c>
      <c r="H1512" s="3">
        <f t="shared" si="63"/>
        <v>0.32000000003608875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47182.8</v>
      </c>
      <c r="D1513" s="2">
        <f>'RAS-funkcijski'!E117</f>
        <v>0</v>
      </c>
      <c r="E1513" s="2">
        <v>0</v>
      </c>
      <c r="F1513" s="2">
        <v>0</v>
      </c>
      <c r="G1513" s="3">
        <f t="shared" si="52"/>
        <v>5331.6564000000008</v>
      </c>
      <c r="H1513" s="3">
        <f t="shared" si="63"/>
        <v>0.19999999999708962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8290</v>
      </c>
      <c r="D1514" s="2">
        <f>'RAS-funkcijski'!E118</f>
        <v>9300</v>
      </c>
      <c r="E1514" s="2">
        <v>0</v>
      </c>
      <c r="F1514" s="2">
        <v>0</v>
      </c>
      <c r="G1514" s="3">
        <f t="shared" si="52"/>
        <v>3065.46</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8290</v>
      </c>
      <c r="D1516" s="2">
        <f>'RAS-funkcijski'!E120</f>
        <v>9300</v>
      </c>
      <c r="E1516" s="2">
        <v>0</v>
      </c>
      <c r="F1516" s="2">
        <v>0</v>
      </c>
      <c r="G1516" s="3">
        <f t="shared" si="52"/>
        <v>3119.24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22680</v>
      </c>
      <c r="D1518" s="2">
        <f>'RAS-funkcijski'!E122</f>
        <v>30140</v>
      </c>
      <c r="E1518" s="2">
        <v>0</v>
      </c>
      <c r="F1518" s="2">
        <v>0</v>
      </c>
      <c r="G1518" s="3">
        <f t="shared" si="52"/>
        <v>9789.2799999999988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22680</v>
      </c>
      <c r="D1519" s="2">
        <f>'RAS-funkcijski'!E123</f>
        <v>30140</v>
      </c>
      <c r="E1519" s="2">
        <v>0</v>
      </c>
      <c r="F1519" s="2">
        <v>0</v>
      </c>
      <c r="G1519" s="3">
        <f t="shared" si="52"/>
        <v>9872.24</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36950.020000000004</v>
      </c>
      <c r="D1525" s="2">
        <f>'RAS-funkcijski'!E129</f>
        <v>94367.93</v>
      </c>
      <c r="E1525" s="2">
        <v>0</v>
      </c>
      <c r="F1525" s="2">
        <v>0</v>
      </c>
      <c r="G1525" s="3">
        <f t="shared" si="52"/>
        <v>28210.735000000001</v>
      </c>
      <c r="H1525" s="3">
        <f t="shared" si="63"/>
        <v>9.0000000011059456E-2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19610.689999999999</v>
      </c>
      <c r="D1529" s="2">
        <f>'RAS-funkcijski'!E133</f>
        <v>59990</v>
      </c>
      <c r="E1529" s="2">
        <v>0</v>
      </c>
      <c r="F1529" s="2">
        <v>0</v>
      </c>
      <c r="G1529" s="3">
        <f t="shared" si="52"/>
        <v>18007.19901</v>
      </c>
      <c r="H1529" s="3">
        <f t="shared" si="63"/>
        <v>0.31000000000130967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16739.330000000002</v>
      </c>
      <c r="D1534" s="2">
        <f>'RAS-funkcijski'!E138</f>
        <v>33777.93</v>
      </c>
      <c r="E1534" s="2">
        <v>0</v>
      </c>
      <c r="F1534" s="2">
        <v>0</v>
      </c>
      <c r="G1534" s="3">
        <f t="shared" si="52"/>
        <v>11295.55546</v>
      </c>
      <c r="H1534" s="3">
        <f t="shared" si="63"/>
        <v>0.40000000000145519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600</v>
      </c>
      <c r="D1536" s="2">
        <f>'RAS-funkcijski'!E140</f>
        <v>600</v>
      </c>
      <c r="E1536" s="2">
        <v>0</v>
      </c>
      <c r="F1536" s="2">
        <v>0</v>
      </c>
      <c r="G1536" s="3">
        <f t="shared" si="52"/>
        <v>244.8</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2949261.65</v>
      </c>
      <c r="D1537" s="14">
        <f>'RAS-funkcijski'!E141</f>
        <v>4025135.02</v>
      </c>
      <c r="E1537" s="14">
        <v>0</v>
      </c>
      <c r="F1537" s="14">
        <v>0</v>
      </c>
      <c r="G1537" s="15">
        <f t="shared" si="52"/>
        <v>1506935.8415300001</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68900</v>
      </c>
      <c r="D1538" s="7">
        <f>'P-VRIO'!E5</f>
        <v>401487.7</v>
      </c>
      <c r="E1538" s="7">
        <v>0</v>
      </c>
      <c r="F1538" s="7">
        <v>0</v>
      </c>
      <c r="G1538" s="8">
        <f t="shared" si="52"/>
        <v>871.87540000000001</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399547.83</v>
      </c>
      <c r="E1539" s="2">
        <v>0</v>
      </c>
      <c r="F1539" s="2">
        <v>0</v>
      </c>
      <c r="G1539" s="3">
        <f t="shared" si="52"/>
        <v>1598.1913200000001</v>
      </c>
      <c r="H1539" s="3">
        <f t="shared" si="63"/>
        <v>0.16999999998370185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399547.83</v>
      </c>
      <c r="E1540" s="2">
        <v>0</v>
      </c>
      <c r="F1540" s="2">
        <v>0</v>
      </c>
      <c r="G1540" s="3">
        <f t="shared" si="52"/>
        <v>2397.2869800000003</v>
      </c>
      <c r="H1540" s="3">
        <f t="shared" si="63"/>
        <v>0.16999999998370185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399547.83</v>
      </c>
      <c r="E1542" s="2">
        <v>0</v>
      </c>
      <c r="F1542" s="2">
        <v>0</v>
      </c>
      <c r="G1542" s="3">
        <f t="shared" si="52"/>
        <v>3995.4783000000002</v>
      </c>
      <c r="H1542" s="3">
        <f t="shared" si="63"/>
        <v>0.16999999998370185</v>
      </c>
      <c r="I1542" s="11">
        <f t="shared" si="64"/>
        <v>679.23131093488121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68900</v>
      </c>
      <c r="D1555" s="2">
        <f>'P-VRIO'!E22</f>
        <v>1939.87</v>
      </c>
      <c r="E1555" s="2">
        <v>0</v>
      </c>
      <c r="F1555" s="2">
        <v>0</v>
      </c>
      <c r="G1555" s="3">
        <f t="shared" si="52"/>
        <v>1310.0353199999997</v>
      </c>
      <c r="H1555" s="3">
        <f t="shared" si="63"/>
        <v>0.13000000000010914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68900</v>
      </c>
      <c r="D1556" s="2">
        <f>'P-VRIO'!E23</f>
        <v>1939.87</v>
      </c>
      <c r="E1556" s="2">
        <v>0</v>
      </c>
      <c r="F1556" s="2">
        <v>0</v>
      </c>
      <c r="G1556" s="3">
        <f t="shared" si="52"/>
        <v>1382.8150599999999</v>
      </c>
      <c r="H1556" s="3">
        <f t="shared" si="63"/>
        <v>0.13000000000010914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68900</v>
      </c>
      <c r="D1557" s="2">
        <f>'P-VRIO'!E24</f>
        <v>1939.87</v>
      </c>
      <c r="E1557" s="2">
        <v>0</v>
      </c>
      <c r="F1557" s="2">
        <v>0</v>
      </c>
      <c r="G1557" s="3">
        <f t="shared" si="52"/>
        <v>1455.5948000000001</v>
      </c>
      <c r="H1557" s="3">
        <f t="shared" si="63"/>
        <v>0.13000000000010914</v>
      </c>
      <c r="I1557" s="11">
        <f t="shared" ref="I1557:I1562" si="66">G1557*H1557</f>
        <v>189.22732400015886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452354.09</v>
      </c>
      <c r="D1582" s="7"/>
      <c r="E1582" s="7">
        <v>0</v>
      </c>
      <c r="F1582" s="7">
        <v>0</v>
      </c>
      <c r="G1582" s="8">
        <f t="shared" ref="G1582:G1686" si="70">B1582/1000*C1582</f>
        <v>452.35409000000004</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4689196.9400000013</v>
      </c>
      <c r="D1583" s="2">
        <v>0</v>
      </c>
      <c r="E1583" s="2">
        <v>0</v>
      </c>
      <c r="F1583" s="2">
        <v>0</v>
      </c>
      <c r="G1583" s="3">
        <f t="shared" si="70"/>
        <v>9378.3938800000033</v>
      </c>
      <c r="H1583" s="3">
        <f t="shared" si="71"/>
        <v>5.9999998658895493E-2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2391223.9200000004</v>
      </c>
      <c r="D1585" s="2">
        <v>0</v>
      </c>
      <c r="E1585" s="2">
        <v>0</v>
      </c>
      <c r="F1585" s="2">
        <v>0</v>
      </c>
      <c r="G1585" s="3">
        <f t="shared" si="70"/>
        <v>9564.8956800000014</v>
      </c>
      <c r="H1585" s="3">
        <f t="shared" si="71"/>
        <v>7.9999999608844519E-2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1302051.02</v>
      </c>
      <c r="D1586" s="2">
        <v>0</v>
      </c>
      <c r="E1586" s="2">
        <v>0</v>
      </c>
      <c r="F1586" s="2">
        <v>0</v>
      </c>
      <c r="G1586" s="3">
        <f t="shared" si="70"/>
        <v>6510.2551000000003</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561915.27</v>
      </c>
      <c r="D1587" s="2">
        <v>0</v>
      </c>
      <c r="E1587" s="2">
        <v>0</v>
      </c>
      <c r="F1587" s="2">
        <v>0</v>
      </c>
      <c r="G1587" s="3">
        <f t="shared" si="70"/>
        <v>3371.4916200000002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3519.94</v>
      </c>
      <c r="D1588" s="2">
        <v>0</v>
      </c>
      <c r="E1588" s="2">
        <v>0</v>
      </c>
      <c r="F1588" s="2">
        <v>0</v>
      </c>
      <c r="G1588" s="3">
        <f t="shared" si="70"/>
        <v>24.639580000000002</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923</v>
      </c>
      <c r="D1589" s="2">
        <v>0</v>
      </c>
      <c r="E1589" s="2">
        <v>0</v>
      </c>
      <c r="F1589" s="2">
        <v>0</v>
      </c>
      <c r="G1589" s="3">
        <f t="shared" si="70"/>
        <v>7.3840000000000003</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110445.58</v>
      </c>
      <c r="D1590" s="2">
        <v>0</v>
      </c>
      <c r="E1590" s="2">
        <v>0</v>
      </c>
      <c r="F1590" s="2">
        <v>0</v>
      </c>
      <c r="G1590" s="3">
        <f>B1590/1000*C1590</f>
        <v>994.01021999999989</v>
      </c>
      <c r="H1590" s="3">
        <f>ABS(C1590-ROUND(C1590,0))</f>
        <v>0.41999999999825377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142106.51</v>
      </c>
      <c r="D1591" s="2">
        <v>0</v>
      </c>
      <c r="E1591" s="2">
        <v>0</v>
      </c>
      <c r="F1591" s="2">
        <v>0</v>
      </c>
      <c r="G1591" s="3">
        <f t="shared" si="70"/>
        <v>1421.0651</v>
      </c>
      <c r="H1591" s="3">
        <f t="shared" si="71"/>
        <v>0.48999999999068677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266192.81</v>
      </c>
      <c r="D1592" s="2">
        <v>0</v>
      </c>
      <c r="E1592" s="2">
        <v>0</v>
      </c>
      <c r="F1592" s="2">
        <v>0</v>
      </c>
      <c r="G1592" s="3">
        <f t="shared" si="70"/>
        <v>2928.1209099999996</v>
      </c>
      <c r="H1592" s="3">
        <f t="shared" si="71"/>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4069.79</v>
      </c>
      <c r="D1593" s="2">
        <v>0</v>
      </c>
      <c r="E1593" s="2">
        <v>0</v>
      </c>
      <c r="F1593" s="2">
        <v>0</v>
      </c>
      <c r="G1593" s="3">
        <f t="shared" si="70"/>
        <v>48.837479999999999</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2204611.37</v>
      </c>
      <c r="D1594" s="2">
        <v>0</v>
      </c>
      <c r="E1594" s="2">
        <v>0</v>
      </c>
      <c r="F1594" s="2">
        <v>0</v>
      </c>
      <c r="G1594" s="3">
        <f t="shared" si="70"/>
        <v>28659.947810000001</v>
      </c>
      <c r="H1594" s="3">
        <f t="shared" si="71"/>
        <v>0.37000000011175871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93361.65</v>
      </c>
      <c r="D1601" s="2">
        <v>0</v>
      </c>
      <c r="E1601" s="2">
        <v>0</v>
      </c>
      <c r="F1601" s="2">
        <v>0</v>
      </c>
      <c r="G1601" s="3">
        <f>B1601/1000*C1601</f>
        <v>1867.2329999999999</v>
      </c>
      <c r="H1601" s="3">
        <f>ABS(C1601-ROUND(C1601,0))</f>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4069507.48</v>
      </c>
      <c r="D1602" s="2">
        <v>0</v>
      </c>
      <c r="E1602" s="2">
        <v>0</v>
      </c>
      <c r="F1602" s="2">
        <v>0</v>
      </c>
      <c r="G1602" s="3">
        <f t="shared" si="70"/>
        <v>85459.657080000004</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2353386.7000000002</v>
      </c>
      <c r="D1604" s="2">
        <v>0</v>
      </c>
      <c r="E1604" s="2">
        <v>0</v>
      </c>
      <c r="F1604" s="2">
        <v>0</v>
      </c>
      <c r="G1604" s="3">
        <f t="shared" si="70"/>
        <v>54127.894100000005</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1297342.82</v>
      </c>
      <c r="D1605" s="2">
        <v>0</v>
      </c>
      <c r="E1605" s="2">
        <v>0</v>
      </c>
      <c r="F1605" s="2">
        <v>0</v>
      </c>
      <c r="G1605" s="3">
        <f t="shared" si="70"/>
        <v>31136.227680000004</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530507.76</v>
      </c>
      <c r="D1606" s="2">
        <v>0</v>
      </c>
      <c r="E1606" s="2">
        <v>0</v>
      </c>
      <c r="F1606" s="2">
        <v>0</v>
      </c>
      <c r="G1606" s="3">
        <f t="shared" si="70"/>
        <v>13262.694000000001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3523.96</v>
      </c>
      <c r="D1607" s="2">
        <v>0</v>
      </c>
      <c r="E1607" s="2">
        <v>0</v>
      </c>
      <c r="F1607" s="2">
        <v>0</v>
      </c>
      <c r="G1607" s="3">
        <f t="shared" si="70"/>
        <v>91.622959999999992</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923</v>
      </c>
      <c r="D1608" s="2">
        <v>0</v>
      </c>
      <c r="E1608" s="2">
        <v>0</v>
      </c>
      <c r="F1608" s="2">
        <v>0</v>
      </c>
      <c r="G1608" s="3">
        <f t="shared" si="70"/>
        <v>24.920999999999999</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108813.26</v>
      </c>
      <c r="D1609" s="2">
        <v>0</v>
      </c>
      <c r="E1609" s="2">
        <v>0</v>
      </c>
      <c r="F1609" s="2">
        <v>0</v>
      </c>
      <c r="G1609" s="3">
        <f>B1609/1000*C1609</f>
        <v>3046.7712799999999</v>
      </c>
      <c r="H1609" s="3">
        <f>ABS(C1609-ROUND(C1609,0))</f>
        <v>0.25999999999476131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147508.10999999999</v>
      </c>
      <c r="D1610" s="2">
        <v>0</v>
      </c>
      <c r="E1610" s="2">
        <v>0</v>
      </c>
      <c r="F1610" s="2">
        <v>0</v>
      </c>
      <c r="G1610" s="3">
        <f t="shared" si="70"/>
        <v>4277.7351899999994</v>
      </c>
      <c r="H1610" s="3">
        <f t="shared" si="71"/>
        <v>0.10999999998603016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263007.78999999998</v>
      </c>
      <c r="D1611" s="2">
        <v>0</v>
      </c>
      <c r="E1611" s="2">
        <v>0</v>
      </c>
      <c r="F1611" s="2">
        <v>0</v>
      </c>
      <c r="G1611" s="3">
        <f t="shared" si="70"/>
        <v>7890.2336999999989</v>
      </c>
      <c r="H1611" s="3">
        <f t="shared" si="71"/>
        <v>0.21000000002095476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1760</v>
      </c>
      <c r="D1612" s="2">
        <v>0</v>
      </c>
      <c r="E1612" s="2">
        <v>0</v>
      </c>
      <c r="F1612" s="2">
        <v>0</v>
      </c>
      <c r="G1612" s="3">
        <f t="shared" si="70"/>
        <v>54.56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1643955.51</v>
      </c>
      <c r="D1613" s="2">
        <v>0</v>
      </c>
      <c r="E1613" s="2">
        <v>0</v>
      </c>
      <c r="F1613" s="2">
        <v>0</v>
      </c>
      <c r="G1613" s="3">
        <f t="shared" si="70"/>
        <v>52606.57632</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72165.27</v>
      </c>
      <c r="D1620" s="2">
        <v>0</v>
      </c>
      <c r="E1620" s="2">
        <v>0</v>
      </c>
      <c r="F1620" s="2">
        <v>0</v>
      </c>
      <c r="G1620" s="3">
        <f>B1620/1000*C1620</f>
        <v>2814.44553</v>
      </c>
      <c r="H1620" s="3">
        <f>ABS(C1620-ROUND(C1620,0))</f>
        <v>0.27000000000407454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1072043.5500000012</v>
      </c>
      <c r="D1621" s="2">
        <v>0</v>
      </c>
      <c r="E1621" s="2">
        <v>0</v>
      </c>
      <c r="F1621" s="2">
        <v>0</v>
      </c>
      <c r="G1621" s="3">
        <f t="shared" si="70"/>
        <v>42881.742000000049</v>
      </c>
      <c r="H1621" s="3">
        <f t="shared" si="71"/>
        <v>0.44999999878928065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263873.32</v>
      </c>
      <c r="D1622" s="2">
        <v>0</v>
      </c>
      <c r="E1622" s="2">
        <v>0</v>
      </c>
      <c r="F1622" s="2">
        <v>0</v>
      </c>
      <c r="G1622" s="3">
        <f t="shared" si="70"/>
        <v>10818.806120000001</v>
      </c>
      <c r="H1622" s="3">
        <f t="shared" si="71"/>
        <v>0.32000000000698492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75049.509999999995</v>
      </c>
      <c r="D1628" s="2">
        <v>0</v>
      </c>
      <c r="E1628" s="2">
        <v>0</v>
      </c>
      <c r="F1628" s="2">
        <v>0</v>
      </c>
      <c r="G1628" s="3">
        <f t="shared" si="70"/>
        <v>3527.3269699999996</v>
      </c>
      <c r="H1628" s="3">
        <f t="shared" si="71"/>
        <v>0.49000000000523869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75049.509999999995</v>
      </c>
      <c r="D1634" s="2">
        <v>0</v>
      </c>
      <c r="E1634" s="2">
        <v>0</v>
      </c>
      <c r="F1634" s="2">
        <v>0</v>
      </c>
      <c r="G1634" s="3">
        <f t="shared" si="70"/>
        <v>3977.6240299999995</v>
      </c>
      <c r="H1634" s="3">
        <f t="shared" si="71"/>
        <v>0.49000000000523869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55892.85</v>
      </c>
      <c r="D1635" s="2">
        <v>0</v>
      </c>
      <c r="E1635" s="2">
        <v>0</v>
      </c>
      <c r="F1635" s="2">
        <v>0</v>
      </c>
      <c r="G1635" s="3">
        <f t="shared" si="70"/>
        <v>3018.2138999999997</v>
      </c>
      <c r="H1635" s="3">
        <f t="shared" si="71"/>
        <v>0.15000000000145519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14974.47</v>
      </c>
      <c r="D1636" s="2">
        <v>0</v>
      </c>
      <c r="E1636" s="2">
        <v>0</v>
      </c>
      <c r="F1636" s="2">
        <v>0</v>
      </c>
      <c r="G1636" s="3">
        <f t="shared" si="70"/>
        <v>823.59584999999993</v>
      </c>
      <c r="H1636" s="3">
        <f t="shared" si="71"/>
        <v>0.46999999999934516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2018.02</v>
      </c>
      <c r="D1637" s="2">
        <v>0</v>
      </c>
      <c r="E1637" s="2">
        <v>0</v>
      </c>
      <c r="F1637" s="2">
        <v>0</v>
      </c>
      <c r="G1637" s="3">
        <f t="shared" si="70"/>
        <v>113.00912</v>
      </c>
      <c r="H1637" s="3">
        <f t="shared" si="71"/>
        <v>1.999999999998181E-2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2164.17</v>
      </c>
      <c r="D1638" s="2">
        <v>0</v>
      </c>
      <c r="E1638" s="2">
        <v>0</v>
      </c>
      <c r="F1638" s="2">
        <v>0</v>
      </c>
      <c r="G1638" s="3">
        <f t="shared" si="70"/>
        <v>123.35769000000001</v>
      </c>
      <c r="H1638" s="3">
        <f t="shared" si="71"/>
        <v>0.17000000000007276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188823.81</v>
      </c>
      <c r="D1669" s="2">
        <v>0</v>
      </c>
      <c r="E1669" s="2">
        <v>0</v>
      </c>
      <c r="F1669" s="2">
        <v>0</v>
      </c>
      <c r="G1669" s="3">
        <f t="shared" si="70"/>
        <v>16616.495279999999</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158627.57999999999</v>
      </c>
      <c r="D1670" s="2">
        <v>0</v>
      </c>
      <c r="E1670" s="2">
        <v>0</v>
      </c>
      <c r="F1670" s="2">
        <v>0</v>
      </c>
      <c r="G1670" s="3">
        <f t="shared" si="70"/>
        <v>14117.854619999998</v>
      </c>
      <c r="H1670" s="3">
        <f t="shared" si="71"/>
        <v>0.42000000001280569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30196.23</v>
      </c>
      <c r="D1671" s="2">
        <v>0</v>
      </c>
      <c r="E1671" s="2">
        <v>0</v>
      </c>
      <c r="F1671" s="2">
        <v>0</v>
      </c>
      <c r="G1671" s="3">
        <f t="shared" si="70"/>
        <v>2717.6606999999999</v>
      </c>
      <c r="H1671" s="3">
        <f t="shared" si="71"/>
        <v>0.22999999999956344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808170.23</v>
      </c>
      <c r="D1681" s="2">
        <v>0</v>
      </c>
      <c r="E1681" s="2">
        <v>0</v>
      </c>
      <c r="F1681" s="2">
        <v>0</v>
      </c>
      <c r="G1681" s="3">
        <f t="shared" si="70"/>
        <v>80817.023000000001</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89957.14</v>
      </c>
      <c r="D1683" s="2">
        <v>0</v>
      </c>
      <c r="E1683" s="2">
        <v>0</v>
      </c>
      <c r="F1683" s="2">
        <v>0</v>
      </c>
      <c r="G1683" s="3">
        <f t="shared" si="70"/>
        <v>9175.628279999999</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667958.06999999995</v>
      </c>
      <c r="D1684" s="2">
        <v>0</v>
      </c>
      <c r="E1684" s="2">
        <v>0</v>
      </c>
      <c r="F1684" s="2">
        <v>0</v>
      </c>
      <c r="G1684" s="3">
        <f t="shared" si="70"/>
        <v>68799.681209999995</v>
      </c>
      <c r="H1684" s="3">
        <f t="shared" si="71"/>
        <v>6.9999999948777258E-2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50255.02</v>
      </c>
      <c r="D1686" s="14">
        <v>0</v>
      </c>
      <c r="E1686" s="14">
        <v>0</v>
      </c>
      <c r="F1686" s="14">
        <v>0</v>
      </c>
      <c r="G1686" s="15">
        <f t="shared" si="70"/>
        <v>5276.7770999999993</v>
      </c>
      <c r="H1686" s="15">
        <f t="shared" si="71"/>
        <v>1.9999999996798579E-2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33136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3641690.7100000004</v>
      </c>
      <c r="I17" s="275">
        <f>'PR-RAS'!E6</f>
        <v>3622836.95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1877387.3499999999</v>
      </c>
      <c r="I18" s="275">
        <f>'PR-RAS'!E152</f>
        <v>2514443.25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422400.6800000004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693380.53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10064312.090000002</v>
      </c>
      <c r="I22" s="275">
        <f>BILANCA!E7</f>
        <v>11992660.850000001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3322362</v>
      </c>
      <c r="I23" s="275">
        <f>BILANCA!E69</f>
        <v>3108352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452354.09</v>
      </c>
      <c r="I24" s="275">
        <f>BILANCA!E177</f>
        <v>1072043.55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12934320</v>
      </c>
      <c r="I25" s="275">
        <f>BILANCA!E251</f>
        <v>14028969.300000001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1219810.3799999999</v>
      </c>
      <c r="I27" s="275">
        <f>'RAS-funkcijski'!E5</f>
        <v>2203412.2199999997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40854.79</v>
      </c>
      <c r="I28" s="275">
        <f>'RAS-funkcijski'!E35</f>
        <v>42874.85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802938.63</v>
      </c>
      <c r="I30" s="275">
        <f>'RAS-funkcijski'!E114</f>
        <v>152025.15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2949261.65</v>
      </c>
      <c r="I31" s="275">
        <f>'RAS-funkcijski'!E141</f>
        <v>4025135.02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68900</v>
      </c>
      <c r="I33" s="275">
        <f>'P-VRIO'!E5</f>
        <v>401487.7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68900</v>
      </c>
      <c r="I34" s="275">
        <f>'P-VRIO'!E22</f>
        <v>1939.87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452354.09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1072043.5500000012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263873.32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808170.23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76" zoomScaleNormal="100" workbookViewId="0">
      <selection activeCell="B705" sqref="B7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3641690.7100000004</v>
      </c>
      <c r="E6" s="60">
        <f>E7+E43+E49+E82+E106+E125+E134+E140</f>
        <v>3622836.95</v>
      </c>
      <c r="F6" s="45">
        <f t="shared" ref="F6:F132" si="0">IF(D6&lt;&gt;0,IF(E6/D6&gt;=100,"&gt;&gt;100",E6/D6*100),"-")</f>
        <v>99.482280031408806</v>
      </c>
    </row>
    <row r="7" spans="1:24" ht="12.75" customHeight="1" x14ac:dyDescent="0.2">
      <c r="A7" s="63">
        <v>61</v>
      </c>
      <c r="B7" s="220" t="s">
        <v>17</v>
      </c>
      <c r="C7" s="247" t="s">
        <v>18</v>
      </c>
      <c r="D7" s="60">
        <f>D8+D17+D23+D29+D36+D39</f>
        <v>2206072.3200000003</v>
      </c>
      <c r="E7" s="60">
        <f>E8+E17+E23+E29+E36+E39</f>
        <v>2323480.1500000004</v>
      </c>
      <c r="F7" s="45">
        <f t="shared" si="0"/>
        <v>105.32202996862769</v>
      </c>
    </row>
    <row r="8" spans="1:24" ht="12.75" customHeight="1" x14ac:dyDescent="0.2">
      <c r="A8" s="63">
        <v>611</v>
      </c>
      <c r="B8" s="220" t="s">
        <v>19</v>
      </c>
      <c r="C8" s="247" t="s">
        <v>20</v>
      </c>
      <c r="D8" s="60">
        <f>SUM(D9:D14)-D15-D16</f>
        <v>2133553.27</v>
      </c>
      <c r="E8" s="60">
        <f>SUM(E9:E14)-E15-E16</f>
        <v>2244547.9000000004</v>
      </c>
      <c r="F8" s="45">
        <f t="shared" si="0"/>
        <v>105.20233694469698</v>
      </c>
    </row>
    <row r="9" spans="1:24" ht="12.75" customHeight="1" x14ac:dyDescent="0.2">
      <c r="A9" s="63">
        <v>6111</v>
      </c>
      <c r="B9" s="65" t="s">
        <v>21</v>
      </c>
      <c r="C9" s="247" t="s">
        <v>22</v>
      </c>
      <c r="D9" s="194">
        <v>1884187.81</v>
      </c>
      <c r="E9" s="194">
        <v>2130210.5</v>
      </c>
      <c r="F9" s="45">
        <f t="shared" si="0"/>
        <v>113.05722755949684</v>
      </c>
    </row>
    <row r="10" spans="1:24" ht="12.75" customHeight="1" x14ac:dyDescent="0.2">
      <c r="A10" s="63">
        <v>6112</v>
      </c>
      <c r="B10" s="65" t="s">
        <v>23</v>
      </c>
      <c r="C10" s="247" t="s">
        <v>24</v>
      </c>
      <c r="D10" s="194">
        <v>108514.39</v>
      </c>
      <c r="E10" s="194">
        <v>143023.70000000001</v>
      </c>
      <c r="F10" s="45">
        <f t="shared" si="0"/>
        <v>131.80159792632111</v>
      </c>
    </row>
    <row r="11" spans="1:24" ht="12.75" customHeight="1" x14ac:dyDescent="0.2">
      <c r="A11" s="63">
        <v>6113</v>
      </c>
      <c r="B11" s="65" t="s">
        <v>25</v>
      </c>
      <c r="C11" s="247" t="s">
        <v>26</v>
      </c>
      <c r="D11" s="194">
        <v>53213.56</v>
      </c>
      <c r="E11" s="194">
        <v>63787.89</v>
      </c>
      <c r="F11" s="45">
        <f t="shared" si="0"/>
        <v>119.87149516025615</v>
      </c>
    </row>
    <row r="12" spans="1:24" ht="12.75" customHeight="1" x14ac:dyDescent="0.2">
      <c r="A12" s="63">
        <v>6114</v>
      </c>
      <c r="B12" s="65" t="s">
        <v>27</v>
      </c>
      <c r="C12" s="247" t="s">
        <v>28</v>
      </c>
      <c r="D12" s="194">
        <v>238613.17</v>
      </c>
      <c r="E12" s="194">
        <v>272269.71000000002</v>
      </c>
      <c r="F12" s="45">
        <f t="shared" si="0"/>
        <v>114.10506385712071</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150975.66</v>
      </c>
      <c r="E15" s="194">
        <v>364743.9</v>
      </c>
      <c r="F15" s="45">
        <f t="shared" si="0"/>
        <v>241.59119423621001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57725.08</v>
      </c>
      <c r="E23" s="60">
        <f t="shared" si="2"/>
        <v>62996.51</v>
      </c>
      <c r="F23" s="45">
        <f t="shared" si="0"/>
        <v>109.13195789421167</v>
      </c>
    </row>
    <row r="24" spans="1:6" ht="12.75" customHeight="1" x14ac:dyDescent="0.2">
      <c r="A24" s="63">
        <v>6131</v>
      </c>
      <c r="B24" s="65" t="s">
        <v>51</v>
      </c>
      <c r="C24" s="247" t="s">
        <v>52</v>
      </c>
      <c r="D24" s="194">
        <v>380</v>
      </c>
      <c r="E24" s="194">
        <v>608.54</v>
      </c>
      <c r="F24" s="45">
        <f t="shared" si="0"/>
        <v>160.14210526315787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57345.08</v>
      </c>
      <c r="E27" s="194">
        <v>62387.97</v>
      </c>
      <c r="F27" s="45">
        <f t="shared" si="0"/>
        <v>108.79393663763308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14793.970000000001</v>
      </c>
      <c r="E29" s="60">
        <f>SUM(E30:E35)</f>
        <v>15935.74</v>
      </c>
      <c r="F29" s="45">
        <f t="shared" si="0"/>
        <v>107.71780664689734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14712.29</v>
      </c>
      <c r="E31" s="194">
        <v>15935.74</v>
      </c>
      <c r="F31" s="45">
        <f t="shared" si="0"/>
        <v>108.31583662366633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81.680000000000007</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1100495.3699999999</v>
      </c>
      <c r="E49" s="60">
        <f>E50+E53+E58+E61+E64+E68+E71+E74+E77</f>
        <v>1000800.25</v>
      </c>
      <c r="F49" s="45">
        <f t="shared" si="0"/>
        <v>90.940886920769159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510705.54</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149797.12</v>
      </c>
      <c r="E56" s="194"/>
      <c r="F56" s="45">
        <f t="shared" si="0"/>
        <v>0</v>
      </c>
    </row>
    <row r="57" spans="1:6" ht="12.75" customHeight="1" x14ac:dyDescent="0.2">
      <c r="A57" s="63">
        <v>6324</v>
      </c>
      <c r="B57" s="65" t="s">
        <v>117</v>
      </c>
      <c r="C57" s="247" t="s">
        <v>118</v>
      </c>
      <c r="D57" s="194">
        <v>360908.42</v>
      </c>
      <c r="E57" s="194"/>
      <c r="F57" s="45">
        <f t="shared" si="0"/>
        <v>0</v>
      </c>
    </row>
    <row r="58" spans="1:6" ht="24" x14ac:dyDescent="0.2">
      <c r="A58" s="63">
        <v>633</v>
      </c>
      <c r="B58" s="65" t="s">
        <v>119</v>
      </c>
      <c r="C58" s="247" t="s">
        <v>120</v>
      </c>
      <c r="D58" s="60">
        <f t="shared" ref="D58:E58" si="9">SUM(D59:D60)</f>
        <v>589789.82999999996</v>
      </c>
      <c r="E58" s="60">
        <f t="shared" si="9"/>
        <v>343493.35</v>
      </c>
      <c r="F58" s="45">
        <f t="shared" si="0"/>
        <v>58.239958122031368</v>
      </c>
    </row>
    <row r="59" spans="1:6" ht="24" x14ac:dyDescent="0.2">
      <c r="A59" s="63">
        <v>6331</v>
      </c>
      <c r="B59" s="65" t="s">
        <v>121</v>
      </c>
      <c r="C59" s="247" t="s">
        <v>122</v>
      </c>
      <c r="D59" s="194">
        <v>530393.25</v>
      </c>
      <c r="E59" s="194">
        <v>161964</v>
      </c>
      <c r="F59" s="45">
        <f t="shared" si="0"/>
        <v>30.536587711099266</v>
      </c>
    </row>
    <row r="60" spans="1:6" ht="24" x14ac:dyDescent="0.2">
      <c r="A60" s="63">
        <v>6332</v>
      </c>
      <c r="B60" s="65" t="s">
        <v>123</v>
      </c>
      <c r="C60" s="247" t="s">
        <v>124</v>
      </c>
      <c r="D60" s="194">
        <v>59396.58</v>
      </c>
      <c r="E60" s="194">
        <v>181529.35</v>
      </c>
      <c r="F60" s="45">
        <f t="shared" si="0"/>
        <v>305.62256278055065</v>
      </c>
    </row>
    <row r="61" spans="1:6" ht="12.75" customHeight="1" x14ac:dyDescent="0.2">
      <c r="A61" s="63">
        <v>634</v>
      </c>
      <c r="B61" s="65" t="s">
        <v>125</v>
      </c>
      <c r="C61" s="247" t="s">
        <v>126</v>
      </c>
      <c r="D61" s="60">
        <f t="shared" ref="D61:E61" si="10">SUM(D62:D63)</f>
        <v>0</v>
      </c>
      <c r="E61" s="60">
        <f t="shared" si="10"/>
        <v>14339.57</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14339.57</v>
      </c>
      <c r="F63" s="45" t="str">
        <f t="shared" si="0"/>
        <v>-</v>
      </c>
    </row>
    <row r="64" spans="1:6" ht="24" x14ac:dyDescent="0.2">
      <c r="A64" s="63">
        <v>635</v>
      </c>
      <c r="B64" s="65" t="s">
        <v>131</v>
      </c>
      <c r="C64" s="247" t="s">
        <v>132</v>
      </c>
      <c r="D64" s="60">
        <f>SUM(D65:D67)</f>
        <v>0</v>
      </c>
      <c r="E64" s="60">
        <f>SUM(E65:E67)</f>
        <v>383611.89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383611.89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259355.44</v>
      </c>
      <c r="F74" s="45" t="str">
        <f t="shared" si="0"/>
        <v>-</v>
      </c>
    </row>
    <row r="75" spans="1:6" ht="12.75" customHeight="1" x14ac:dyDescent="0.2">
      <c r="A75" s="63" t="s">
        <v>153</v>
      </c>
      <c r="B75" s="65" t="s">
        <v>154</v>
      </c>
      <c r="C75" s="247" t="s">
        <v>153</v>
      </c>
      <c r="D75" s="194">
        <v>0</v>
      </c>
      <c r="E75" s="194">
        <v>184809.2</v>
      </c>
      <c r="F75" s="45" t="str">
        <f t="shared" si="0"/>
        <v>-</v>
      </c>
    </row>
    <row r="76" spans="1:6" ht="12.75" customHeight="1" x14ac:dyDescent="0.2">
      <c r="A76" s="63" t="s">
        <v>155</v>
      </c>
      <c r="B76" s="65" t="s">
        <v>156</v>
      </c>
      <c r="C76" s="247" t="s">
        <v>155</v>
      </c>
      <c r="D76" s="194">
        <v>0</v>
      </c>
      <c r="E76" s="194">
        <v>74546.240000000005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119097.56</v>
      </c>
      <c r="E82" s="60">
        <f t="shared" si="15"/>
        <v>114696.23000000001</v>
      </c>
      <c r="F82" s="45">
        <f t="shared" si="0"/>
        <v>96.304433105094688</v>
      </c>
    </row>
    <row r="83" spans="1:6" ht="12.75" customHeight="1" x14ac:dyDescent="0.2">
      <c r="A83" s="63">
        <v>641</v>
      </c>
      <c r="B83" s="64" t="s">
        <v>169</v>
      </c>
      <c r="C83" s="247" t="s">
        <v>170</v>
      </c>
      <c r="D83" s="60">
        <f t="shared" ref="D83:E83" si="16">SUM(D84:D90)</f>
        <v>52800</v>
      </c>
      <c r="E83" s="60">
        <f t="shared" si="16"/>
        <v>53856.78</v>
      </c>
      <c r="F83" s="45">
        <f t="shared" si="0"/>
        <v>102.00147727272729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52800</v>
      </c>
      <c r="E89" s="194">
        <v>53856.78</v>
      </c>
      <c r="F89" s="45">
        <f t="shared" si="0"/>
        <v>102.00147727272729</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66297.56</v>
      </c>
      <c r="E91" s="60">
        <f t="shared" si="17"/>
        <v>60839.450000000004</v>
      </c>
      <c r="F91" s="45">
        <f t="shared" si="0"/>
        <v>91.767253576149727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55764.61</v>
      </c>
      <c r="E93" s="194">
        <v>49122.86</v>
      </c>
      <c r="F93" s="45">
        <f t="shared" si="0"/>
        <v>88.089668339830581</v>
      </c>
    </row>
    <row r="94" spans="1:6" ht="12.75" customHeight="1" x14ac:dyDescent="0.2">
      <c r="A94" s="63">
        <v>6423</v>
      </c>
      <c r="B94" s="64" t="s">
        <v>191</v>
      </c>
      <c r="C94" s="247" t="s">
        <v>192</v>
      </c>
      <c r="D94" s="194">
        <v>10532.95</v>
      </c>
      <c r="E94" s="194">
        <v>11656.86</v>
      </c>
      <c r="F94" s="45">
        <f t="shared" si="0"/>
        <v>110.67041996781528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59.73</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215955.53999999998</v>
      </c>
      <c r="E106" s="60">
        <f>E107+E112+E120+E124</f>
        <v>183860.32</v>
      </c>
      <c r="F106" s="45">
        <f t="shared" si="0"/>
        <v>85.138042765654461</v>
      </c>
    </row>
    <row r="107" spans="1:6" ht="12.75" customHeight="1" x14ac:dyDescent="0.2">
      <c r="A107" s="63">
        <v>651</v>
      </c>
      <c r="B107" s="64" t="s">
        <v>217</v>
      </c>
      <c r="C107" s="247" t="s">
        <v>218</v>
      </c>
      <c r="D107" s="60">
        <f t="shared" ref="D107:E107" si="19">SUM(D108:D111)</f>
        <v>28843.25</v>
      </c>
      <c r="E107" s="60">
        <f t="shared" si="19"/>
        <v>29538.399999999998</v>
      </c>
      <c r="F107" s="45">
        <f t="shared" si="0"/>
        <v>102.41009594965892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28837.13</v>
      </c>
      <c r="E109" s="194">
        <v>29531.439999999999</v>
      </c>
      <c r="F109" s="45">
        <f t="shared" si="0"/>
        <v>102.40769452438573</v>
      </c>
    </row>
    <row r="110" spans="1:6" ht="12.75" customHeight="1" x14ac:dyDescent="0.2">
      <c r="A110" s="63">
        <v>6513</v>
      </c>
      <c r="B110" s="64" t="s">
        <v>223</v>
      </c>
      <c r="C110" s="247" t="s">
        <v>224</v>
      </c>
      <c r="D110" s="194">
        <v>6.12</v>
      </c>
      <c r="E110" s="194">
        <v>6.96</v>
      </c>
      <c r="F110" s="45">
        <f t="shared" si="0"/>
        <v>113.72549019607843</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21964.5</v>
      </c>
      <c r="E112" s="60">
        <f t="shared" si="20"/>
        <v>17866.05</v>
      </c>
      <c r="F112" s="45">
        <f t="shared" si="0"/>
        <v>81.340572287099633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998.33</v>
      </c>
      <c r="E114" s="194">
        <v>2797.78</v>
      </c>
      <c r="F114" s="45">
        <f t="shared" si="0"/>
        <v>280.24601083809961</v>
      </c>
    </row>
    <row r="115" spans="1:6" ht="12.75" customHeight="1" x14ac:dyDescent="0.2">
      <c r="A115" s="63">
        <v>6524</v>
      </c>
      <c r="B115" s="64" t="s">
        <v>233</v>
      </c>
      <c r="C115" s="247" t="s">
        <v>234</v>
      </c>
      <c r="D115" s="194">
        <v>110.81</v>
      </c>
      <c r="E115" s="194">
        <v>2524.46</v>
      </c>
      <c r="F115" s="45">
        <f t="shared" si="0"/>
        <v>2278.1878891796769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20855.36</v>
      </c>
      <c r="E117" s="194">
        <v>12543.81</v>
      </c>
      <c r="F117" s="45">
        <f t="shared" si="0"/>
        <v>60.146696101146176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165147.78999999998</v>
      </c>
      <c r="E120" s="60">
        <f t="shared" si="21"/>
        <v>136455.87000000002</v>
      </c>
      <c r="F120" s="45">
        <f t="shared" si="0"/>
        <v>82.626518950087089</v>
      </c>
    </row>
    <row r="121" spans="1:6" ht="12.75" customHeight="1" x14ac:dyDescent="0.2">
      <c r="A121" s="63">
        <v>6531</v>
      </c>
      <c r="B121" s="64" t="s">
        <v>245</v>
      </c>
      <c r="C121" s="247" t="s">
        <v>246</v>
      </c>
      <c r="D121" s="194">
        <v>28223.37</v>
      </c>
      <c r="E121" s="194">
        <v>4251.24</v>
      </c>
      <c r="F121" s="45">
        <f t="shared" si="0"/>
        <v>15.062836224022858</v>
      </c>
    </row>
    <row r="122" spans="1:6" ht="12.75" customHeight="1" x14ac:dyDescent="0.2">
      <c r="A122" s="63">
        <v>6532</v>
      </c>
      <c r="B122" s="64" t="s">
        <v>247</v>
      </c>
      <c r="C122" s="247" t="s">
        <v>248</v>
      </c>
      <c r="D122" s="194">
        <v>135809.79999999999</v>
      </c>
      <c r="E122" s="194">
        <v>130620.49</v>
      </c>
      <c r="F122" s="45">
        <f t="shared" si="0"/>
        <v>96.178987083406369</v>
      </c>
    </row>
    <row r="123" spans="1:6" ht="12.75" customHeight="1" x14ac:dyDescent="0.2">
      <c r="A123" s="63">
        <v>6533</v>
      </c>
      <c r="B123" s="64" t="s">
        <v>249</v>
      </c>
      <c r="C123" s="247" t="s">
        <v>250</v>
      </c>
      <c r="D123" s="194">
        <v>1114.6199999999999</v>
      </c>
      <c r="E123" s="194">
        <v>1584.14</v>
      </c>
      <c r="F123" s="45">
        <f t="shared" si="0"/>
        <v>142.12377312447293</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69.92</v>
      </c>
      <c r="E140" s="60">
        <f t="shared" si="28"/>
        <v>0</v>
      </c>
      <c r="F140" s="45">
        <f t="shared" si="26"/>
        <v>0</v>
      </c>
    </row>
    <row r="141" spans="1:6" ht="12.75" customHeight="1" x14ac:dyDescent="0.2">
      <c r="A141" s="63">
        <v>681</v>
      </c>
      <c r="B141" s="65" t="s">
        <v>285</v>
      </c>
      <c r="C141" s="247" t="s">
        <v>286</v>
      </c>
      <c r="D141" s="60">
        <f t="shared" ref="D141:E141" si="29">SUM(D142:D150)</f>
        <v>25</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25</v>
      </c>
      <c r="E150" s="194"/>
      <c r="F150" s="45">
        <f t="shared" si="26"/>
        <v>0</v>
      </c>
    </row>
    <row r="151" spans="1:6" ht="12.75" customHeight="1" x14ac:dyDescent="0.2">
      <c r="A151" s="63">
        <v>683</v>
      </c>
      <c r="B151" s="64" t="s">
        <v>305</v>
      </c>
      <c r="C151" s="247" t="s">
        <v>306</v>
      </c>
      <c r="D151" s="194">
        <v>44.92</v>
      </c>
      <c r="E151" s="194"/>
      <c r="F151" s="45">
        <f t="shared" si="26"/>
        <v>0</v>
      </c>
    </row>
    <row r="152" spans="1:6" ht="12.75" customHeight="1" x14ac:dyDescent="0.2">
      <c r="A152" s="63">
        <v>3</v>
      </c>
      <c r="B152" s="64" t="s">
        <v>307</v>
      </c>
      <c r="C152" s="247" t="s">
        <v>13</v>
      </c>
      <c r="D152" s="60">
        <f>D153+D164+D202+D221+D230+D262+D273</f>
        <v>1877387.3499999999</v>
      </c>
      <c r="E152" s="60">
        <f>E153+E164+E202+E221+E230+E262+E273</f>
        <v>2514443.25</v>
      </c>
      <c r="F152" s="45">
        <f t="shared" si="26"/>
        <v>133.9331092222391</v>
      </c>
    </row>
    <row r="153" spans="1:6" ht="12.75" customHeight="1" x14ac:dyDescent="0.2">
      <c r="A153" s="63">
        <v>31</v>
      </c>
      <c r="B153" s="64" t="s">
        <v>308</v>
      </c>
      <c r="C153" s="247" t="s">
        <v>309</v>
      </c>
      <c r="D153" s="60">
        <f t="shared" ref="D153:E153" si="30">D154+D159+D160</f>
        <v>429390.37999999995</v>
      </c>
      <c r="E153" s="60">
        <f t="shared" si="30"/>
        <v>629894.55000000005</v>
      </c>
      <c r="F153" s="45">
        <f t="shared" si="26"/>
        <v>146.69507733265939</v>
      </c>
    </row>
    <row r="154" spans="1:6" ht="12.75" customHeight="1" x14ac:dyDescent="0.2">
      <c r="A154" s="63">
        <v>311</v>
      </c>
      <c r="B154" s="64" t="s">
        <v>310</v>
      </c>
      <c r="C154" s="247" t="s">
        <v>311</v>
      </c>
      <c r="D154" s="60">
        <f t="shared" ref="D154:E154" si="31">SUM(D155:D158)</f>
        <v>336053.23</v>
      </c>
      <c r="E154" s="60">
        <f t="shared" si="31"/>
        <v>510693.34</v>
      </c>
      <c r="F154" s="45">
        <f t="shared" si="26"/>
        <v>151.96799030915432</v>
      </c>
    </row>
    <row r="155" spans="1:6" ht="12.75" customHeight="1" x14ac:dyDescent="0.2">
      <c r="A155" s="63">
        <v>3111</v>
      </c>
      <c r="B155" s="64" t="s">
        <v>312</v>
      </c>
      <c r="C155" s="247" t="s">
        <v>313</v>
      </c>
      <c r="D155" s="194">
        <v>336053.23</v>
      </c>
      <c r="E155" s="194">
        <v>510693.34</v>
      </c>
      <c r="F155" s="45">
        <f t="shared" si="26"/>
        <v>151.96799030915432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41889.1</v>
      </c>
      <c r="E159" s="194">
        <v>46733.1</v>
      </c>
      <c r="F159" s="45">
        <f t="shared" si="26"/>
        <v>111.56386745000488</v>
      </c>
    </row>
    <row r="160" spans="1:6" ht="12.75" customHeight="1" x14ac:dyDescent="0.2">
      <c r="A160" s="63">
        <v>313</v>
      </c>
      <c r="B160" s="65" t="s">
        <v>322</v>
      </c>
      <c r="C160" s="247" t="s">
        <v>323</v>
      </c>
      <c r="D160" s="60">
        <f t="shared" ref="D160:E160" si="32">SUM(D161:D163)</f>
        <v>51448.05</v>
      </c>
      <c r="E160" s="60">
        <f t="shared" si="32"/>
        <v>72468.11</v>
      </c>
      <c r="F160" s="45">
        <f t="shared" si="26"/>
        <v>140.85686435151575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51448.05</v>
      </c>
      <c r="E162" s="194">
        <v>72468.11</v>
      </c>
      <c r="F162" s="45">
        <f t="shared" si="26"/>
        <v>140.85686435151575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462452.07999999996</v>
      </c>
      <c r="E164" s="60">
        <f>E165+E170+E178+E188+E189+E194</f>
        <v>613713.52</v>
      </c>
      <c r="F164" s="45">
        <f t="shared" si="26"/>
        <v>132.70856517717468</v>
      </c>
    </row>
    <row r="165" spans="1:6" ht="12.75" customHeight="1" x14ac:dyDescent="0.2">
      <c r="A165" s="63">
        <v>321</v>
      </c>
      <c r="B165" s="64" t="s">
        <v>332</v>
      </c>
      <c r="C165" s="247" t="s">
        <v>333</v>
      </c>
      <c r="D165" s="60">
        <f t="shared" ref="D165:E165" si="33">SUM(D166:D169)</f>
        <v>18563.22</v>
      </c>
      <c r="E165" s="60">
        <f t="shared" si="33"/>
        <v>24426.800000000003</v>
      </c>
      <c r="F165" s="45">
        <f t="shared" si="26"/>
        <v>131.58708456830229</v>
      </c>
    </row>
    <row r="166" spans="1:6" ht="12.75" customHeight="1" x14ac:dyDescent="0.2">
      <c r="A166" s="63">
        <v>3211</v>
      </c>
      <c r="B166" s="64" t="s">
        <v>334</v>
      </c>
      <c r="C166" s="247" t="s">
        <v>335</v>
      </c>
      <c r="D166" s="194">
        <v>60</v>
      </c>
      <c r="E166" s="194"/>
      <c r="F166" s="45">
        <f t="shared" si="26"/>
        <v>0</v>
      </c>
    </row>
    <row r="167" spans="1:6" ht="12.75" customHeight="1" x14ac:dyDescent="0.2">
      <c r="A167" s="63">
        <v>3212</v>
      </c>
      <c r="B167" s="64" t="s">
        <v>336</v>
      </c>
      <c r="C167" s="247" t="s">
        <v>337</v>
      </c>
      <c r="D167" s="194">
        <v>7748.66</v>
      </c>
      <c r="E167" s="194">
        <v>7359.72</v>
      </c>
      <c r="F167" s="45">
        <f t="shared" si="26"/>
        <v>94.980551475997146</v>
      </c>
    </row>
    <row r="168" spans="1:6" ht="12.75" customHeight="1" x14ac:dyDescent="0.2">
      <c r="A168" s="63">
        <v>3213</v>
      </c>
      <c r="B168" s="64" t="s">
        <v>338</v>
      </c>
      <c r="C168" s="247" t="s">
        <v>339</v>
      </c>
      <c r="D168" s="194">
        <v>1367</v>
      </c>
      <c r="E168" s="194">
        <v>4080.25</v>
      </c>
      <c r="F168" s="45">
        <f t="shared" si="26"/>
        <v>298.48207754206288</v>
      </c>
    </row>
    <row r="169" spans="1:6" ht="12.75" customHeight="1" x14ac:dyDescent="0.2">
      <c r="A169" s="63">
        <v>3214</v>
      </c>
      <c r="B169" s="64" t="s">
        <v>340</v>
      </c>
      <c r="C169" s="247" t="s">
        <v>341</v>
      </c>
      <c r="D169" s="194">
        <v>9387.56</v>
      </c>
      <c r="E169" s="194">
        <v>12986.83</v>
      </c>
      <c r="F169" s="45">
        <f t="shared" si="26"/>
        <v>138.34084682281659</v>
      </c>
    </row>
    <row r="170" spans="1:6" ht="12.75" customHeight="1" x14ac:dyDescent="0.2">
      <c r="A170" s="63">
        <v>322</v>
      </c>
      <c r="B170" s="64" t="s">
        <v>342</v>
      </c>
      <c r="C170" s="247" t="s">
        <v>343</v>
      </c>
      <c r="D170" s="60">
        <f t="shared" ref="D170:E170" si="34">SUM(D171:D177)</f>
        <v>89865.95</v>
      </c>
      <c r="E170" s="60">
        <f t="shared" si="34"/>
        <v>89365.459999999992</v>
      </c>
      <c r="F170" s="45">
        <f t="shared" si="26"/>
        <v>99.443070484427082</v>
      </c>
    </row>
    <row r="171" spans="1:6" ht="12.75" customHeight="1" x14ac:dyDescent="0.2">
      <c r="A171" s="63">
        <v>3221</v>
      </c>
      <c r="B171" s="64" t="s">
        <v>344</v>
      </c>
      <c r="C171" s="247" t="s">
        <v>345</v>
      </c>
      <c r="D171" s="194">
        <v>15346.46</v>
      </c>
      <c r="E171" s="194">
        <v>14808.93</v>
      </c>
      <c r="F171" s="45">
        <f t="shared" si="26"/>
        <v>96.497368122681067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52730.75</v>
      </c>
      <c r="E173" s="194">
        <v>54696.59</v>
      </c>
      <c r="F173" s="45">
        <f t="shared" si="26"/>
        <v>103.7280713814994</v>
      </c>
    </row>
    <row r="174" spans="1:6" ht="12.75" customHeight="1" x14ac:dyDescent="0.2">
      <c r="A174" s="63">
        <v>3224</v>
      </c>
      <c r="B174" s="65" t="s">
        <v>350</v>
      </c>
      <c r="C174" s="247" t="s">
        <v>351</v>
      </c>
      <c r="D174" s="194">
        <v>13980.6</v>
      </c>
      <c r="E174" s="194">
        <v>15131.08</v>
      </c>
      <c r="F174" s="45">
        <f t="shared" si="26"/>
        <v>108.2291174913809</v>
      </c>
    </row>
    <row r="175" spans="1:6" ht="12.75" customHeight="1" x14ac:dyDescent="0.2">
      <c r="A175" s="63">
        <v>3225</v>
      </c>
      <c r="B175" s="65" t="s">
        <v>352</v>
      </c>
      <c r="C175" s="247" t="s">
        <v>353</v>
      </c>
      <c r="D175" s="194">
        <v>3731.11</v>
      </c>
      <c r="E175" s="194">
        <v>3466.62</v>
      </c>
      <c r="F175" s="45">
        <f t="shared" si="26"/>
        <v>92.911224809775106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4077.03</v>
      </c>
      <c r="E177" s="194">
        <v>1262.24</v>
      </c>
      <c r="F177" s="45">
        <f t="shared" si="26"/>
        <v>30.959791809233682</v>
      </c>
    </row>
    <row r="178" spans="1:6" ht="12.75" customHeight="1" x14ac:dyDescent="0.2">
      <c r="A178" s="63">
        <v>323</v>
      </c>
      <c r="B178" s="65" t="s">
        <v>358</v>
      </c>
      <c r="C178" s="247" t="s">
        <v>359</v>
      </c>
      <c r="D178" s="60">
        <f t="shared" ref="D178:E178" si="35">SUM(D179:D187)</f>
        <v>263587.07999999996</v>
      </c>
      <c r="E178" s="60">
        <f t="shared" si="35"/>
        <v>369217.67000000004</v>
      </c>
      <c r="F178" s="45">
        <f t="shared" si="26"/>
        <v>140.07426691778676</v>
      </c>
    </row>
    <row r="179" spans="1:6" ht="12.75" customHeight="1" x14ac:dyDescent="0.2">
      <c r="A179" s="63">
        <v>3231</v>
      </c>
      <c r="B179" s="65" t="s">
        <v>360</v>
      </c>
      <c r="C179" s="247" t="s">
        <v>361</v>
      </c>
      <c r="D179" s="194">
        <v>9916.24</v>
      </c>
      <c r="E179" s="194">
        <v>11675.22</v>
      </c>
      <c r="F179" s="45">
        <f t="shared" si="26"/>
        <v>117.73837664275975</v>
      </c>
    </row>
    <row r="180" spans="1:6" ht="12.75" customHeight="1" x14ac:dyDescent="0.2">
      <c r="A180" s="63">
        <v>3232</v>
      </c>
      <c r="B180" s="65" t="s">
        <v>362</v>
      </c>
      <c r="C180" s="247" t="s">
        <v>363</v>
      </c>
      <c r="D180" s="194">
        <v>98031.039999999994</v>
      </c>
      <c r="E180" s="194">
        <v>191548.45</v>
      </c>
      <c r="F180" s="45">
        <f t="shared" si="26"/>
        <v>195.39571343933514</v>
      </c>
    </row>
    <row r="181" spans="1:6" ht="12.75" customHeight="1" x14ac:dyDescent="0.2">
      <c r="A181" s="63">
        <v>3233</v>
      </c>
      <c r="B181" s="65" t="s">
        <v>364</v>
      </c>
      <c r="C181" s="247" t="s">
        <v>365</v>
      </c>
      <c r="D181" s="194">
        <v>25895.42</v>
      </c>
      <c r="E181" s="194">
        <v>26828.94</v>
      </c>
      <c r="F181" s="45">
        <f t="shared" si="26"/>
        <v>103.60496180405647</v>
      </c>
    </row>
    <row r="182" spans="1:6" ht="12.75" customHeight="1" x14ac:dyDescent="0.2">
      <c r="A182" s="63">
        <v>3234</v>
      </c>
      <c r="B182" s="65" t="s">
        <v>366</v>
      </c>
      <c r="C182" s="247" t="s">
        <v>367</v>
      </c>
      <c r="D182" s="194">
        <v>46794.75</v>
      </c>
      <c r="E182" s="194">
        <v>49972.53</v>
      </c>
      <c r="F182" s="45">
        <f t="shared" si="26"/>
        <v>106.79089000368631</v>
      </c>
    </row>
    <row r="183" spans="1:6" ht="12.75" customHeight="1" x14ac:dyDescent="0.2">
      <c r="A183" s="63">
        <v>3235</v>
      </c>
      <c r="B183" s="64" t="s">
        <v>368</v>
      </c>
      <c r="C183" s="247" t="s">
        <v>369</v>
      </c>
      <c r="D183" s="194">
        <v>0</v>
      </c>
      <c r="E183" s="194">
        <v>11317.5</v>
      </c>
      <c r="F183" s="45" t="str">
        <f t="shared" si="26"/>
        <v>-</v>
      </c>
    </row>
    <row r="184" spans="1:6" ht="12.75" customHeight="1" x14ac:dyDescent="0.2">
      <c r="A184" s="63">
        <v>3236</v>
      </c>
      <c r="B184" s="64" t="s">
        <v>370</v>
      </c>
      <c r="C184" s="247" t="s">
        <v>371</v>
      </c>
      <c r="D184" s="194">
        <v>5718.75</v>
      </c>
      <c r="E184" s="194">
        <v>3929.38</v>
      </c>
      <c r="F184" s="45">
        <f t="shared" si="26"/>
        <v>68.710469945355186</v>
      </c>
    </row>
    <row r="185" spans="1:6" ht="12.75" customHeight="1" x14ac:dyDescent="0.2">
      <c r="A185" s="63">
        <v>3237</v>
      </c>
      <c r="B185" s="64" t="s">
        <v>372</v>
      </c>
      <c r="C185" s="247" t="s">
        <v>373</v>
      </c>
      <c r="D185" s="194">
        <v>17354.52</v>
      </c>
      <c r="E185" s="194">
        <v>32286.34</v>
      </c>
      <c r="F185" s="45">
        <f t="shared" si="26"/>
        <v>186.03994809421408</v>
      </c>
    </row>
    <row r="186" spans="1:6" ht="12.75" customHeight="1" x14ac:dyDescent="0.2">
      <c r="A186" s="63">
        <v>3238</v>
      </c>
      <c r="B186" s="64" t="s">
        <v>374</v>
      </c>
      <c r="C186" s="247" t="s">
        <v>375</v>
      </c>
      <c r="D186" s="194">
        <v>11437.58</v>
      </c>
      <c r="E186" s="194">
        <v>6576.74</v>
      </c>
      <c r="F186" s="45">
        <f t="shared" si="26"/>
        <v>57.501149718734204</v>
      </c>
    </row>
    <row r="187" spans="1:6" ht="12.75" customHeight="1" x14ac:dyDescent="0.2">
      <c r="A187" s="63">
        <v>3239</v>
      </c>
      <c r="B187" s="64" t="s">
        <v>376</v>
      </c>
      <c r="C187" s="247" t="s">
        <v>377</v>
      </c>
      <c r="D187" s="194">
        <v>48438.78</v>
      </c>
      <c r="E187" s="194">
        <v>35082.57</v>
      </c>
      <c r="F187" s="45">
        <f t="shared" si="26"/>
        <v>72.426617681122437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90435.83</v>
      </c>
      <c r="E194" s="60">
        <f t="shared" si="36"/>
        <v>130703.59000000001</v>
      </c>
      <c r="F194" s="45">
        <f t="shared" si="26"/>
        <v>144.52633430798392</v>
      </c>
    </row>
    <row r="195" spans="1:6" ht="12.75" customHeight="1" x14ac:dyDescent="0.2">
      <c r="A195" s="63">
        <v>3291</v>
      </c>
      <c r="B195" s="183" t="s">
        <v>392</v>
      </c>
      <c r="C195" s="247" t="s">
        <v>393</v>
      </c>
      <c r="D195" s="194">
        <v>6184.8</v>
      </c>
      <c r="E195" s="194">
        <v>16157.32</v>
      </c>
      <c r="F195" s="45">
        <f t="shared" si="26"/>
        <v>261.24240072435646</v>
      </c>
    </row>
    <row r="196" spans="1:6" ht="12.75" customHeight="1" x14ac:dyDescent="0.2">
      <c r="A196" s="63">
        <v>3292</v>
      </c>
      <c r="B196" s="64" t="s">
        <v>394</v>
      </c>
      <c r="C196" s="247" t="s">
        <v>395</v>
      </c>
      <c r="D196" s="194">
        <v>3700.06</v>
      </c>
      <c r="E196" s="194">
        <v>11118.72</v>
      </c>
      <c r="F196" s="45">
        <f t="shared" si="26"/>
        <v>300.50107295557365</v>
      </c>
    </row>
    <row r="197" spans="1:6" ht="12.75" customHeight="1" x14ac:dyDescent="0.2">
      <c r="A197" s="63">
        <v>3293</v>
      </c>
      <c r="B197" s="64" t="s">
        <v>396</v>
      </c>
      <c r="C197" s="247" t="s">
        <v>397</v>
      </c>
      <c r="D197" s="194">
        <v>60005.53</v>
      </c>
      <c r="E197" s="194">
        <v>81917.600000000006</v>
      </c>
      <c r="F197" s="45">
        <f t="shared" si="26"/>
        <v>136.51675103944586</v>
      </c>
    </row>
    <row r="198" spans="1:6" ht="12.75" customHeight="1" x14ac:dyDescent="0.2">
      <c r="A198" s="63">
        <v>3294</v>
      </c>
      <c r="B198" s="64" t="s">
        <v>398</v>
      </c>
      <c r="C198" s="247" t="s">
        <v>399</v>
      </c>
      <c r="D198" s="194">
        <v>7501.83</v>
      </c>
      <c r="E198" s="194">
        <v>6370.54</v>
      </c>
      <c r="F198" s="45">
        <f t="shared" si="26"/>
        <v>84.919812898985981</v>
      </c>
    </row>
    <row r="199" spans="1:6" ht="12.75" customHeight="1" x14ac:dyDescent="0.2">
      <c r="A199" s="63">
        <v>3295</v>
      </c>
      <c r="B199" s="64" t="s">
        <v>400</v>
      </c>
      <c r="C199" s="247" t="s">
        <v>401</v>
      </c>
      <c r="D199" s="194">
        <v>10285.11</v>
      </c>
      <c r="E199" s="194">
        <v>11168.56</v>
      </c>
      <c r="F199" s="45">
        <f t="shared" si="26"/>
        <v>108.58960186133157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2758.5</v>
      </c>
      <c r="E201" s="194">
        <v>3970.85</v>
      </c>
      <c r="F201" s="45">
        <f t="shared" si="26"/>
        <v>143.94961029545041</v>
      </c>
    </row>
    <row r="202" spans="1:6" ht="12.75" customHeight="1" x14ac:dyDescent="0.2">
      <c r="A202" s="63">
        <v>34</v>
      </c>
      <c r="B202" s="183" t="s">
        <v>406</v>
      </c>
      <c r="C202" s="247" t="s">
        <v>407</v>
      </c>
      <c r="D202" s="60">
        <f t="shared" ref="D202:E202" si="37">D203+D208+D216</f>
        <v>4380.5600000000004</v>
      </c>
      <c r="E202" s="60">
        <f t="shared" si="37"/>
        <v>3740.24</v>
      </c>
      <c r="F202" s="45">
        <f t="shared" si="26"/>
        <v>85.38269079752358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4380.5600000000004</v>
      </c>
      <c r="E216" s="60">
        <f t="shared" si="40"/>
        <v>3740.24</v>
      </c>
      <c r="F216" s="45">
        <f t="shared" si="26"/>
        <v>85.38269079752358</v>
      </c>
    </row>
    <row r="217" spans="1:6" ht="12.75" customHeight="1" x14ac:dyDescent="0.2">
      <c r="A217" s="63">
        <v>3431</v>
      </c>
      <c r="B217" s="182" t="s">
        <v>436</v>
      </c>
      <c r="C217" s="247" t="s">
        <v>437</v>
      </c>
      <c r="D217" s="194">
        <v>3329.05</v>
      </c>
      <c r="E217" s="194">
        <v>3693.41</v>
      </c>
      <c r="F217" s="45">
        <f t="shared" si="26"/>
        <v>110.9448641504333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316.29000000000002</v>
      </c>
      <c r="E219" s="194">
        <v>46.83</v>
      </c>
      <c r="F219" s="45">
        <f t="shared" si="26"/>
        <v>14.80603243858484</v>
      </c>
    </row>
    <row r="220" spans="1:6" ht="12.75" customHeight="1" x14ac:dyDescent="0.2">
      <c r="A220" s="63">
        <v>3434</v>
      </c>
      <c r="B220" s="65" t="s">
        <v>442</v>
      </c>
      <c r="C220" s="247" t="s">
        <v>443</v>
      </c>
      <c r="D220" s="194">
        <v>735.22</v>
      </c>
      <c r="E220" s="194">
        <v>0</v>
      </c>
      <c r="F220" s="45">
        <f t="shared" si="26"/>
        <v>0</v>
      </c>
    </row>
    <row r="221" spans="1:6" ht="12.75" customHeight="1" x14ac:dyDescent="0.2">
      <c r="A221" s="63">
        <v>35</v>
      </c>
      <c r="B221" s="65" t="s">
        <v>444</v>
      </c>
      <c r="C221" s="247" t="s">
        <v>445</v>
      </c>
      <c r="D221" s="60">
        <f t="shared" ref="D221:E221" si="41">D222+D225+D229</f>
        <v>0</v>
      </c>
      <c r="E221" s="60">
        <f t="shared" si="41"/>
        <v>923</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923</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923</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652612.06999999995</v>
      </c>
      <c r="E230" s="60">
        <f>E231+E234+E237+E242+E246+E250+E254+E257</f>
        <v>826329.39999999991</v>
      </c>
      <c r="F230" s="45">
        <f t="shared" ref="F230:F245" si="44">IF(D230&lt;&gt;0,IF(E230/D230&gt;=100,"&gt;&gt;100",E230/D230*100),"-")</f>
        <v>126.61877369200359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15670.56</v>
      </c>
      <c r="F237" s="45" t="str">
        <f t="shared" si="44"/>
        <v>-</v>
      </c>
    </row>
    <row r="238" spans="1:6" ht="12" x14ac:dyDescent="0.2">
      <c r="A238" s="63">
        <v>3631</v>
      </c>
      <c r="B238" s="65" t="s">
        <v>478</v>
      </c>
      <c r="C238" s="247" t="s">
        <v>479</v>
      </c>
      <c r="D238" s="194">
        <v>0</v>
      </c>
      <c r="E238" s="194">
        <v>15670.56</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69147.600000000006</v>
      </c>
      <c r="E246" s="60">
        <f t="shared" si="48"/>
        <v>92095.15</v>
      </c>
      <c r="F246" s="45">
        <f t="shared" ref="F246:F249" si="49">IF(D246&lt;&gt;0,IF(E246/D246&gt;=100,"&gt;&gt;100",E246/D246*100),"-")</f>
        <v>133.18632895429485</v>
      </c>
    </row>
    <row r="247" spans="1:6" ht="12.75" customHeight="1" x14ac:dyDescent="0.2">
      <c r="A247" s="63" t="s">
        <v>493</v>
      </c>
      <c r="B247" s="64" t="s">
        <v>494</v>
      </c>
      <c r="C247" s="247" t="s">
        <v>493</v>
      </c>
      <c r="D247" s="194">
        <v>67147.600000000006</v>
      </c>
      <c r="E247" s="194">
        <v>64301.4</v>
      </c>
      <c r="F247" s="45">
        <f t="shared" si="49"/>
        <v>95.761278139501627</v>
      </c>
    </row>
    <row r="248" spans="1:6" ht="12.75" customHeight="1" x14ac:dyDescent="0.2">
      <c r="A248" s="63" t="s">
        <v>495</v>
      </c>
      <c r="B248" s="64" t="s">
        <v>496</v>
      </c>
      <c r="C248" s="247" t="s">
        <v>495</v>
      </c>
      <c r="D248" s="194">
        <v>2000</v>
      </c>
      <c r="E248" s="194">
        <v>27793.75</v>
      </c>
      <c r="F248" s="45">
        <f t="shared" si="49"/>
        <v>1389.6875</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583464.47</v>
      </c>
      <c r="E250" s="60">
        <f t="shared" si="50"/>
        <v>718563.69</v>
      </c>
      <c r="F250" s="45">
        <f t="shared" ref="F250:F253" si="51">IF(D250&lt;&gt;0,IF(E250/D250&gt;=100,"&gt;&gt;100",E250/D250*100),"-")</f>
        <v>123.15466098561237</v>
      </c>
    </row>
    <row r="251" spans="1:6" ht="24" x14ac:dyDescent="0.2">
      <c r="A251" s="63">
        <v>3672</v>
      </c>
      <c r="B251" s="64" t="s">
        <v>501</v>
      </c>
      <c r="C251" s="247" t="s">
        <v>502</v>
      </c>
      <c r="D251" s="194">
        <v>583464.47</v>
      </c>
      <c r="E251" s="194">
        <v>710283.69</v>
      </c>
      <c r="F251" s="45">
        <f t="shared" si="51"/>
        <v>121.73555143811927</v>
      </c>
    </row>
    <row r="252" spans="1:6" ht="24" x14ac:dyDescent="0.2">
      <c r="A252" s="63">
        <v>3673</v>
      </c>
      <c r="B252" s="64" t="s">
        <v>503</v>
      </c>
      <c r="C252" s="247" t="s">
        <v>504</v>
      </c>
      <c r="D252" s="194">
        <v>0</v>
      </c>
      <c r="E252" s="194">
        <v>8280</v>
      </c>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119024.31</v>
      </c>
      <c r="E262" s="60">
        <f t="shared" si="55"/>
        <v>161232.10999999999</v>
      </c>
      <c r="F262" s="45">
        <f t="shared" ref="F262:F268" si="56">IF(D262&lt;&gt;0,IF(E262/D262&gt;=100,"&gt;&gt;100",E262/D262*100),"-")</f>
        <v>135.46149521891789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119024.31</v>
      </c>
      <c r="E269" s="60">
        <f t="shared" si="58"/>
        <v>161232.10999999999</v>
      </c>
      <c r="F269" s="45">
        <f t="shared" ref="F269:F272" si="59">IF(D269&lt;&gt;0,IF(E269/D269&gt;=100,"&gt;&gt;100",E269/D269*100),"-")</f>
        <v>135.46149521891789</v>
      </c>
    </row>
    <row r="270" spans="1:6" ht="12.75" customHeight="1" x14ac:dyDescent="0.2">
      <c r="A270" s="63">
        <v>3721</v>
      </c>
      <c r="B270" s="65" t="s">
        <v>533</v>
      </c>
      <c r="C270" s="247" t="s">
        <v>534</v>
      </c>
      <c r="D270" s="194">
        <v>116514.31</v>
      </c>
      <c r="E270" s="194">
        <v>148687.26999999999</v>
      </c>
      <c r="F270" s="45">
        <f t="shared" si="59"/>
        <v>127.61288291541184</v>
      </c>
    </row>
    <row r="271" spans="1:6" ht="12.75" customHeight="1" x14ac:dyDescent="0.2">
      <c r="A271" s="63">
        <v>3722</v>
      </c>
      <c r="B271" s="65" t="s">
        <v>535</v>
      </c>
      <c r="C271" s="247" t="s">
        <v>536</v>
      </c>
      <c r="D271" s="194">
        <v>2510</v>
      </c>
      <c r="E271" s="194">
        <v>12544.84</v>
      </c>
      <c r="F271" s="45">
        <f t="shared" si="59"/>
        <v>499.794422310757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209527.94999999998</v>
      </c>
      <c r="E273" s="60">
        <f t="shared" si="60"/>
        <v>278610.43000000005</v>
      </c>
      <c r="F273" s="45">
        <f t="shared" ref="F273:F277" si="61">IF(D273&lt;&gt;0,IF(E273/D273&gt;=100,"&gt;&gt;100",E273/D273*100),"-")</f>
        <v>132.97053209368968</v>
      </c>
    </row>
    <row r="274" spans="1:6" ht="12.75" customHeight="1" x14ac:dyDescent="0.2">
      <c r="A274" s="63">
        <v>381</v>
      </c>
      <c r="B274" s="64" t="s">
        <v>541</v>
      </c>
      <c r="C274" s="247" t="s">
        <v>542</v>
      </c>
      <c r="D274" s="60">
        <f t="shared" ref="D274:E274" si="62">SUM(D275:D277)</f>
        <v>192026.46</v>
      </c>
      <c r="E274" s="60">
        <f t="shared" si="62"/>
        <v>241793.4</v>
      </c>
      <c r="F274" s="45">
        <f t="shared" si="61"/>
        <v>125.91670960345778</v>
      </c>
    </row>
    <row r="275" spans="1:6" ht="12.75" customHeight="1" x14ac:dyDescent="0.2">
      <c r="A275" s="63">
        <v>3811</v>
      </c>
      <c r="B275" s="64" t="s">
        <v>543</v>
      </c>
      <c r="C275" s="247" t="s">
        <v>544</v>
      </c>
      <c r="D275" s="194">
        <v>190925.36</v>
      </c>
      <c r="E275" s="194">
        <v>241793.4</v>
      </c>
      <c r="F275" s="45">
        <f t="shared" si="61"/>
        <v>126.64289332752863</v>
      </c>
    </row>
    <row r="276" spans="1:6" ht="12.75" customHeight="1" x14ac:dyDescent="0.2">
      <c r="A276" s="63">
        <v>3812</v>
      </c>
      <c r="B276" s="64" t="s">
        <v>545</v>
      </c>
      <c r="C276" s="247" t="s">
        <v>546</v>
      </c>
      <c r="D276" s="194">
        <v>1101.0999999999999</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4106.71</v>
      </c>
      <c r="E278" s="60">
        <f t="shared" si="63"/>
        <v>32500</v>
      </c>
      <c r="F278" s="45">
        <f t="shared" ref="F278:F282" si="64">IF(D278&lt;&gt;0,IF(E278/D278&gt;=100,"&gt;&gt;100",E278/D278*100),"-")</f>
        <v>791.38775321364301</v>
      </c>
    </row>
    <row r="279" spans="1:6" ht="12.75" customHeight="1" x14ac:dyDescent="0.2">
      <c r="A279" s="63">
        <v>3821</v>
      </c>
      <c r="B279" s="64" t="s">
        <v>551</v>
      </c>
      <c r="C279" s="247" t="s">
        <v>552</v>
      </c>
      <c r="D279" s="194">
        <v>4106.71</v>
      </c>
      <c r="E279" s="194">
        <v>32500</v>
      </c>
      <c r="F279" s="45">
        <f t="shared" si="64"/>
        <v>791.38775321364301</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13394.78</v>
      </c>
      <c r="E289" s="60">
        <f t="shared" si="67"/>
        <v>4317.03</v>
      </c>
      <c r="F289" s="45">
        <f t="shared" si="66"/>
        <v>32.229196746792404</v>
      </c>
    </row>
    <row r="290" spans="1:6" ht="24" x14ac:dyDescent="0.2">
      <c r="A290" s="63">
        <v>3861</v>
      </c>
      <c r="B290" s="64" t="s">
        <v>572</v>
      </c>
      <c r="C290" s="247" t="s">
        <v>573</v>
      </c>
      <c r="D290" s="194">
        <v>13394.78</v>
      </c>
      <c r="E290" s="194">
        <v>4317.03</v>
      </c>
      <c r="F290" s="45">
        <f t="shared" si="66"/>
        <v>32.229196746792404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1877387.3499999999</v>
      </c>
      <c r="E299" s="60">
        <f>E152-E297+E298</f>
        <v>2514443.25</v>
      </c>
      <c r="F299" s="45">
        <f t="shared" si="68"/>
        <v>133.9331092222391</v>
      </c>
    </row>
    <row r="300" spans="1:6" ht="12.75" customHeight="1" x14ac:dyDescent="0.2">
      <c r="A300" s="63" t="s">
        <v>582</v>
      </c>
      <c r="B300" s="64" t="s">
        <v>593</v>
      </c>
      <c r="C300" s="247" t="s">
        <v>594</v>
      </c>
      <c r="D300" s="60">
        <f>IF(D6&gt;=D299,D6-D299,0)</f>
        <v>1764303.3600000006</v>
      </c>
      <c r="E300" s="60">
        <f>IF(E6&gt;=E299,E6-E299,0)</f>
        <v>1108393.7000000002</v>
      </c>
      <c r="F300" s="45">
        <f t="shared" si="68"/>
        <v>62.823306078156527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307339.99</v>
      </c>
      <c r="E302" s="194">
        <v>422370.68</v>
      </c>
      <c r="F302" s="45">
        <f t="shared" si="68"/>
        <v>137.42783033213479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139590.25</v>
      </c>
      <c r="E304" s="194">
        <v>450495.8</v>
      </c>
      <c r="F304" s="45">
        <f t="shared" si="68"/>
        <v>322.7272678428472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6096.1</v>
      </c>
      <c r="E308" s="60">
        <f t="shared" si="71"/>
        <v>5110.55</v>
      </c>
      <c r="F308" s="45">
        <f t="shared" ref="F308:F428" si="72">IF(D308&lt;&gt;0,IF(E308/D308&gt;=100,"&gt;&gt;100",E308/D308*100),"-")</f>
        <v>83.833106412296388</v>
      </c>
    </row>
    <row r="309" spans="1:6" ht="12.75" customHeight="1" x14ac:dyDescent="0.2">
      <c r="A309" s="63">
        <v>71</v>
      </c>
      <c r="B309" s="64" t="s">
        <v>610</v>
      </c>
      <c r="C309" s="247" t="s">
        <v>611</v>
      </c>
      <c r="D309" s="60">
        <f t="shared" ref="D309:E309" si="73">D310+D314</f>
        <v>5556</v>
      </c>
      <c r="E309" s="60">
        <f t="shared" si="73"/>
        <v>1751.5</v>
      </c>
      <c r="F309" s="45">
        <f t="shared" si="72"/>
        <v>31.524478041756659</v>
      </c>
    </row>
    <row r="310" spans="1:6" ht="24" x14ac:dyDescent="0.2">
      <c r="A310" s="63">
        <v>711</v>
      </c>
      <c r="B310" s="64" t="s">
        <v>612</v>
      </c>
      <c r="C310" s="247" t="s">
        <v>613</v>
      </c>
      <c r="D310" s="60">
        <f t="shared" ref="D310:E310" si="74">SUM(D311:D313)</f>
        <v>5556</v>
      </c>
      <c r="E310" s="60">
        <f t="shared" si="74"/>
        <v>1751.5</v>
      </c>
      <c r="F310" s="45">
        <f t="shared" si="72"/>
        <v>31.524478041756659</v>
      </c>
    </row>
    <row r="311" spans="1:6" ht="12.75" customHeight="1" x14ac:dyDescent="0.2">
      <c r="A311" s="63">
        <v>7111</v>
      </c>
      <c r="B311" s="64" t="s">
        <v>614</v>
      </c>
      <c r="C311" s="247" t="s">
        <v>615</v>
      </c>
      <c r="D311" s="194">
        <v>5556</v>
      </c>
      <c r="E311" s="194">
        <v>1751.5</v>
      </c>
      <c r="F311" s="45">
        <f t="shared" si="72"/>
        <v>31.524478041756659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540.1</v>
      </c>
      <c r="E321" s="60">
        <f t="shared" si="76"/>
        <v>3359.05</v>
      </c>
      <c r="F321" s="45">
        <f t="shared" si="72"/>
        <v>621.93112386595078</v>
      </c>
    </row>
    <row r="322" spans="1:6" ht="12.75" customHeight="1" x14ac:dyDescent="0.2">
      <c r="A322" s="63">
        <v>721</v>
      </c>
      <c r="B322" s="64" t="s">
        <v>636</v>
      </c>
      <c r="C322" s="247" t="s">
        <v>637</v>
      </c>
      <c r="D322" s="60">
        <f t="shared" ref="D322:E322" si="77">SUM(D323:D326)</f>
        <v>540.1</v>
      </c>
      <c r="E322" s="60">
        <f t="shared" si="77"/>
        <v>252.94</v>
      </c>
      <c r="F322" s="45">
        <f t="shared" si="72"/>
        <v>46.832068135530456</v>
      </c>
    </row>
    <row r="323" spans="1:6" ht="12.75" customHeight="1" x14ac:dyDescent="0.2">
      <c r="A323" s="63">
        <v>7211</v>
      </c>
      <c r="B323" s="64" t="s">
        <v>638</v>
      </c>
      <c r="C323" s="247" t="s">
        <v>639</v>
      </c>
      <c r="D323" s="194">
        <v>540.1</v>
      </c>
      <c r="E323" s="194">
        <v>252.94</v>
      </c>
      <c r="F323" s="45">
        <f t="shared" si="72"/>
        <v>46.832068135530456</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3106.11</v>
      </c>
      <c r="F336" s="45" t="str">
        <f t="shared" si="72"/>
        <v>-</v>
      </c>
    </row>
    <row r="337" spans="1:6" ht="12.75" customHeight="1" x14ac:dyDescent="0.2">
      <c r="A337" s="63">
        <v>7231</v>
      </c>
      <c r="B337" s="64" t="s">
        <v>666</v>
      </c>
      <c r="C337" s="247" t="s">
        <v>667</v>
      </c>
      <c r="D337" s="194">
        <v>0</v>
      </c>
      <c r="E337" s="194">
        <v>3106.11</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1655338.77</v>
      </c>
      <c r="E360" s="60">
        <f t="shared" si="86"/>
        <v>2229255.46</v>
      </c>
      <c r="F360" s="45">
        <f t="shared" si="72"/>
        <v>134.67064871561004</v>
      </c>
    </row>
    <row r="361" spans="1:6" ht="12.75" customHeight="1" x14ac:dyDescent="0.2">
      <c r="A361" s="63">
        <v>41</v>
      </c>
      <c r="B361" s="64" t="s">
        <v>714</v>
      </c>
      <c r="C361" s="247" t="s">
        <v>715</v>
      </c>
      <c r="D361" s="60">
        <f t="shared" ref="D361:E361" si="87">D362+D366</f>
        <v>2386.7399999999998</v>
      </c>
      <c r="E361" s="60">
        <f t="shared" si="87"/>
        <v>0</v>
      </c>
      <c r="F361" s="45">
        <f t="shared" si="72"/>
        <v>0</v>
      </c>
    </row>
    <row r="362" spans="1:6" ht="12.75" customHeight="1" x14ac:dyDescent="0.2">
      <c r="A362" s="63">
        <v>411</v>
      </c>
      <c r="B362" s="64" t="s">
        <v>716</v>
      </c>
      <c r="C362" s="247" t="s">
        <v>717</v>
      </c>
      <c r="D362" s="60">
        <f t="shared" ref="D362:E362" si="88">SUM(D363:D365)</f>
        <v>1618</v>
      </c>
      <c r="E362" s="60">
        <f t="shared" si="88"/>
        <v>0</v>
      </c>
      <c r="F362" s="45">
        <f t="shared" si="72"/>
        <v>0</v>
      </c>
    </row>
    <row r="363" spans="1:6" ht="12.75" customHeight="1" x14ac:dyDescent="0.2">
      <c r="A363" s="63">
        <v>4111</v>
      </c>
      <c r="B363" s="64" t="s">
        <v>614</v>
      </c>
      <c r="C363" s="247" t="s">
        <v>718</v>
      </c>
      <c r="D363" s="194">
        <v>1618</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768.74</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768.74</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625999.53</v>
      </c>
      <c r="E373" s="60">
        <f t="shared" si="90"/>
        <v>2229255.46</v>
      </c>
      <c r="F373" s="45">
        <f t="shared" si="72"/>
        <v>356.11136321460174</v>
      </c>
    </row>
    <row r="374" spans="1:6" ht="12.75" customHeight="1" x14ac:dyDescent="0.2">
      <c r="A374" s="63">
        <v>421</v>
      </c>
      <c r="B374" s="64" t="s">
        <v>732</v>
      </c>
      <c r="C374" s="247" t="s">
        <v>733</v>
      </c>
      <c r="D374" s="60">
        <f t="shared" ref="D374:E374" si="91">SUM(D375:D378)</f>
        <v>411770.59</v>
      </c>
      <c r="E374" s="60">
        <f t="shared" si="91"/>
        <v>1970853.5699999998</v>
      </c>
      <c r="F374" s="45">
        <f t="shared" si="72"/>
        <v>478.62902739119846</v>
      </c>
    </row>
    <row r="375" spans="1:6" ht="12.75" customHeight="1" x14ac:dyDescent="0.2">
      <c r="A375" s="63">
        <v>4211</v>
      </c>
      <c r="B375" s="64" t="s">
        <v>638</v>
      </c>
      <c r="C375" s="247" t="s">
        <v>734</v>
      </c>
      <c r="D375" s="194">
        <v>28615</v>
      </c>
      <c r="E375" s="194"/>
      <c r="F375" s="45">
        <f t="shared" si="72"/>
        <v>0</v>
      </c>
    </row>
    <row r="376" spans="1:6" ht="12.75" customHeight="1" x14ac:dyDescent="0.2">
      <c r="A376" s="63">
        <v>4212</v>
      </c>
      <c r="B376" s="64" t="s">
        <v>640</v>
      </c>
      <c r="C376" s="247" t="s">
        <v>735</v>
      </c>
      <c r="D376" s="194">
        <v>23276.959999999999</v>
      </c>
      <c r="E376" s="194">
        <v>106130.14</v>
      </c>
      <c r="F376" s="45">
        <f t="shared" si="72"/>
        <v>455.94502031193082</v>
      </c>
    </row>
    <row r="377" spans="1:6" ht="12.75" customHeight="1" x14ac:dyDescent="0.2">
      <c r="A377" s="63">
        <v>4213</v>
      </c>
      <c r="B377" s="64" t="s">
        <v>642</v>
      </c>
      <c r="C377" s="247" t="s">
        <v>736</v>
      </c>
      <c r="D377" s="194">
        <v>271402.2</v>
      </c>
      <c r="E377" s="194">
        <v>626398.52</v>
      </c>
      <c r="F377" s="45">
        <f t="shared" si="72"/>
        <v>230.80082622764294</v>
      </c>
    </row>
    <row r="378" spans="1:6" ht="12.75" customHeight="1" x14ac:dyDescent="0.2">
      <c r="A378" s="63">
        <v>4214</v>
      </c>
      <c r="B378" s="64" t="s">
        <v>644</v>
      </c>
      <c r="C378" s="247" t="s">
        <v>737</v>
      </c>
      <c r="D378" s="194">
        <v>88476.43</v>
      </c>
      <c r="E378" s="194">
        <v>1238324.9099999999</v>
      </c>
      <c r="F378" s="45">
        <f t="shared" si="72"/>
        <v>1399.6099413143138</v>
      </c>
    </row>
    <row r="379" spans="1:6" ht="12.75" customHeight="1" x14ac:dyDescent="0.2">
      <c r="A379" s="63">
        <v>422</v>
      </c>
      <c r="B379" s="64" t="s">
        <v>738</v>
      </c>
      <c r="C379" s="247" t="s">
        <v>739</v>
      </c>
      <c r="D379" s="60">
        <f t="shared" ref="D379:E379" si="92">SUM(D380:D387)</f>
        <v>81548.09</v>
      </c>
      <c r="E379" s="60">
        <f t="shared" si="92"/>
        <v>165339.41</v>
      </c>
      <c r="F379" s="45">
        <f t="shared" si="72"/>
        <v>202.75080630337268</v>
      </c>
    </row>
    <row r="380" spans="1:6" ht="12.75" customHeight="1" x14ac:dyDescent="0.2">
      <c r="A380" s="63">
        <v>4221</v>
      </c>
      <c r="B380" s="64" t="s">
        <v>648</v>
      </c>
      <c r="C380" s="247" t="s">
        <v>740</v>
      </c>
      <c r="D380" s="194">
        <v>33441.79</v>
      </c>
      <c r="E380" s="194">
        <v>9311.5</v>
      </c>
      <c r="F380" s="45">
        <f t="shared" si="72"/>
        <v>27.843904288616127</v>
      </c>
    </row>
    <row r="381" spans="1:6" ht="12.75" customHeight="1" x14ac:dyDescent="0.2">
      <c r="A381" s="63">
        <v>4222</v>
      </c>
      <c r="B381" s="64" t="s">
        <v>741</v>
      </c>
      <c r="C381" s="247" t="s">
        <v>742</v>
      </c>
      <c r="D381" s="194">
        <v>1146</v>
      </c>
      <c r="E381" s="194"/>
      <c r="F381" s="45">
        <f t="shared" si="72"/>
        <v>0</v>
      </c>
    </row>
    <row r="382" spans="1:6" ht="12.75" customHeight="1" x14ac:dyDescent="0.2">
      <c r="A382" s="63">
        <v>4223</v>
      </c>
      <c r="B382" s="64" t="s">
        <v>652</v>
      </c>
      <c r="C382" s="247" t="s">
        <v>743</v>
      </c>
      <c r="D382" s="194">
        <v>672.5</v>
      </c>
      <c r="E382" s="194">
        <v>65499.89</v>
      </c>
      <c r="F382" s="45">
        <f t="shared" si="72"/>
        <v>9739.7605947955381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46287.8</v>
      </c>
      <c r="E386" s="194">
        <v>90528.02</v>
      </c>
      <c r="F386" s="45">
        <f t="shared" si="72"/>
        <v>195.57641538375123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73675</v>
      </c>
      <c r="E388" s="60">
        <f t="shared" si="93"/>
        <v>0</v>
      </c>
      <c r="F388" s="45">
        <f t="shared" si="72"/>
        <v>0</v>
      </c>
    </row>
    <row r="389" spans="1:6" ht="12.75" customHeight="1" x14ac:dyDescent="0.2">
      <c r="A389" s="63">
        <v>4231</v>
      </c>
      <c r="B389" s="64" t="s">
        <v>666</v>
      </c>
      <c r="C389" s="247" t="s">
        <v>751</v>
      </c>
      <c r="D389" s="194">
        <v>73675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9257.35</v>
      </c>
      <c r="E393" s="60">
        <f t="shared" si="94"/>
        <v>0</v>
      </c>
      <c r="F393" s="45">
        <f t="shared" si="72"/>
        <v>0</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9257.35</v>
      </c>
      <c r="E395" s="194"/>
      <c r="F395" s="45">
        <f t="shared" si="72"/>
        <v>0</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24478.13</v>
      </c>
      <c r="E398" s="60">
        <f t="shared" si="95"/>
        <v>45775</v>
      </c>
      <c r="F398" s="45">
        <f t="shared" si="72"/>
        <v>187.0036640870851</v>
      </c>
    </row>
    <row r="399" spans="1:6" ht="12.75" customHeight="1" x14ac:dyDescent="0.2">
      <c r="A399" s="63">
        <v>4251</v>
      </c>
      <c r="B399" s="64" t="s">
        <v>764</v>
      </c>
      <c r="C399" s="247" t="s">
        <v>765</v>
      </c>
      <c r="D399" s="194">
        <v>24478.13</v>
      </c>
      <c r="E399" s="194">
        <v>45775</v>
      </c>
      <c r="F399" s="45">
        <f t="shared" si="72"/>
        <v>187.0036640870851</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25270.37</v>
      </c>
      <c r="E401" s="60">
        <f t="shared" si="96"/>
        <v>47287.479999999996</v>
      </c>
      <c r="F401" s="45">
        <f t="shared" si="72"/>
        <v>187.12618770520572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7537.48</v>
      </c>
      <c r="F403" s="45" t="str">
        <f t="shared" si="72"/>
        <v>-</v>
      </c>
    </row>
    <row r="404" spans="1:6" ht="12.75" customHeight="1" x14ac:dyDescent="0.2">
      <c r="A404" s="63">
        <v>4263</v>
      </c>
      <c r="B404" s="64" t="s">
        <v>696</v>
      </c>
      <c r="C404" s="247" t="s">
        <v>771</v>
      </c>
      <c r="D404" s="194">
        <v>25270.37</v>
      </c>
      <c r="E404" s="194">
        <v>39750</v>
      </c>
      <c r="F404" s="45">
        <f t="shared" si="72"/>
        <v>157.2988444569668</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1026952.5</v>
      </c>
      <c r="E412" s="60">
        <f t="shared" si="100"/>
        <v>0</v>
      </c>
      <c r="F412" s="45">
        <f t="shared" si="72"/>
        <v>0</v>
      </c>
    </row>
    <row r="413" spans="1:6" ht="12.75" customHeight="1" x14ac:dyDescent="0.2">
      <c r="A413" s="63">
        <v>451</v>
      </c>
      <c r="B413" s="64" t="s">
        <v>785</v>
      </c>
      <c r="C413" s="247" t="s">
        <v>786</v>
      </c>
      <c r="D413" s="194">
        <v>1026952.5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1649242.67</v>
      </c>
      <c r="E418" s="60">
        <f t="shared" si="102"/>
        <v>2224144.91</v>
      </c>
      <c r="F418" s="45">
        <f t="shared" si="72"/>
        <v>134.85855965635429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3647786.8100000005</v>
      </c>
      <c r="E422" s="60">
        <f>E6+E308</f>
        <v>3627947.5</v>
      </c>
      <c r="F422" s="45">
        <f t="shared" si="72"/>
        <v>99.456127481309679</v>
      </c>
    </row>
    <row r="423" spans="1:6" ht="12.75" customHeight="1" x14ac:dyDescent="0.2">
      <c r="A423" s="63" t="s">
        <v>582</v>
      </c>
      <c r="B423" s="64" t="s">
        <v>805</v>
      </c>
      <c r="C423" s="247" t="s">
        <v>806</v>
      </c>
      <c r="D423" s="60">
        <f t="shared" ref="D423:E423" si="103">D299+D360</f>
        <v>3532726.12</v>
      </c>
      <c r="E423" s="60">
        <f t="shared" si="103"/>
        <v>4743698.71</v>
      </c>
      <c r="F423" s="45">
        <f t="shared" si="72"/>
        <v>134.27870004256087</v>
      </c>
    </row>
    <row r="424" spans="1:6" ht="12.75" customHeight="1" x14ac:dyDescent="0.2">
      <c r="A424" s="63" t="s">
        <v>582</v>
      </c>
      <c r="B424" s="64" t="s">
        <v>807</v>
      </c>
      <c r="C424" s="247" t="s">
        <v>808</v>
      </c>
      <c r="D424" s="60">
        <f t="shared" ref="D424:E424" si="104">IF(D422&gt;=D423,D422-D423,0)</f>
        <v>115060.69000000041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1115751.21</v>
      </c>
      <c r="F425" s="45" t="str">
        <f t="shared" si="72"/>
        <v>-</v>
      </c>
    </row>
    <row r="426" spans="1:6" ht="12.75" customHeight="1" x14ac:dyDescent="0.2">
      <c r="A426" s="251" t="s">
        <v>811</v>
      </c>
      <c r="B426" s="183" t="s">
        <v>812</v>
      </c>
      <c r="C426" s="252" t="s">
        <v>813</v>
      </c>
      <c r="D426" s="60">
        <f t="shared" ref="D426:E426" si="106">IF(D302-D303+D419-D420&gt;=0,D302-D303+D419-D420,0)</f>
        <v>307339.99</v>
      </c>
      <c r="E426" s="60">
        <f t="shared" si="106"/>
        <v>422370.68</v>
      </c>
      <c r="F426" s="45">
        <f t="shared" si="72"/>
        <v>137.42783033213479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139590.25</v>
      </c>
      <c r="E428" s="81">
        <f t="shared" si="108"/>
        <v>450495.8</v>
      </c>
      <c r="F428" s="61">
        <f t="shared" si="72"/>
        <v>322.7272678428472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3647786.8100000005</v>
      </c>
      <c r="E643" s="60">
        <f>E422+E430</f>
        <v>3627947.5</v>
      </c>
      <c r="F643" s="45">
        <f t="shared" si="109"/>
        <v>99.456127481309679</v>
      </c>
    </row>
    <row r="644" spans="1:6" ht="12.75" customHeight="1" x14ac:dyDescent="0.2">
      <c r="A644" s="63" t="s">
        <v>582</v>
      </c>
      <c r="B644" s="64" t="s">
        <v>1238</v>
      </c>
      <c r="C644" s="247" t="s">
        <v>1239</v>
      </c>
      <c r="D644" s="60">
        <f>D423+D535</f>
        <v>3532726.12</v>
      </c>
      <c r="E644" s="60">
        <f>E423+E535</f>
        <v>4743698.71</v>
      </c>
      <c r="F644" s="45">
        <f t="shared" si="109"/>
        <v>134.27870004256087</v>
      </c>
    </row>
    <row r="645" spans="1:6" ht="12.75" customHeight="1" x14ac:dyDescent="0.2">
      <c r="A645" s="63" t="s">
        <v>582</v>
      </c>
      <c r="B645" s="64" t="s">
        <v>1240</v>
      </c>
      <c r="C645" s="247" t="s">
        <v>1241</v>
      </c>
      <c r="D645" s="60">
        <f t="shared" ref="D645:E645" si="163">IF(D643&gt;=D644,D643-D644,0)</f>
        <v>115060.69000000041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1115751.21</v>
      </c>
      <c r="F646" s="45" t="str">
        <f t="shared" si="109"/>
        <v>-</v>
      </c>
    </row>
    <row r="647" spans="1:6" ht="24" x14ac:dyDescent="0.2">
      <c r="A647" s="251" t="s">
        <v>1244</v>
      </c>
      <c r="B647" s="64" t="s">
        <v>1245</v>
      </c>
      <c r="C647" s="252" t="s">
        <v>1244</v>
      </c>
      <c r="D647" s="60">
        <f>IF(D426-D427+D641-D642&gt;=0,D426-D427+D641-D642,0)</f>
        <v>307339.99</v>
      </c>
      <c r="E647" s="60">
        <f>IF(E426-E427+E641-E642&gt;=0,E426-E427+E641-E642,0)</f>
        <v>422370.68</v>
      </c>
      <c r="F647" s="45">
        <f t="shared" si="109"/>
        <v>137.42783033213479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422400.6800000004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693380.53</v>
      </c>
      <c r="F650" s="45" t="str">
        <f t="shared" si="109"/>
        <v>-</v>
      </c>
    </row>
    <row r="651" spans="1:6" ht="24" x14ac:dyDescent="0.2">
      <c r="A651" s="249" t="s">
        <v>1252</v>
      </c>
      <c r="B651" s="184" t="s">
        <v>1253</v>
      </c>
      <c r="C651" s="250" t="s">
        <v>1252</v>
      </c>
      <c r="D651" s="196">
        <v>43619.77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315112.78999999998</v>
      </c>
      <c r="E653" s="194">
        <v>537542.63</v>
      </c>
      <c r="F653" s="45">
        <f t="shared" ref="F653:F740" si="167">IF(D653&lt;&gt;0,IF(E653/D653&gt;=100,"&gt;&gt;100",E653/D653*100),"-")</f>
        <v>170.58737285782658</v>
      </c>
    </row>
    <row r="654" spans="1:6" ht="12.75" customHeight="1" x14ac:dyDescent="0.2">
      <c r="A654" s="63" t="s">
        <v>1257</v>
      </c>
      <c r="B654" s="64" t="s">
        <v>1258</v>
      </c>
      <c r="C654" s="247" t="s">
        <v>1257</v>
      </c>
      <c r="D654" s="194">
        <v>4036238.12</v>
      </c>
      <c r="E654" s="194">
        <v>3761068.11</v>
      </c>
      <c r="F654" s="45">
        <f t="shared" si="167"/>
        <v>93.182512978198616</v>
      </c>
    </row>
    <row r="655" spans="1:6" ht="12.75" customHeight="1" x14ac:dyDescent="0.2">
      <c r="A655" s="63" t="s">
        <v>1259</v>
      </c>
      <c r="B655" s="64" t="s">
        <v>1260</v>
      </c>
      <c r="C655" s="247" t="s">
        <v>1259</v>
      </c>
      <c r="D655" s="194">
        <v>3813808.28</v>
      </c>
      <c r="E655" s="194">
        <v>4175274.04</v>
      </c>
      <c r="F655" s="45">
        <f t="shared" si="167"/>
        <v>109.47781675066268</v>
      </c>
    </row>
    <row r="656" spans="1:6" ht="24" x14ac:dyDescent="0.2">
      <c r="A656" s="63">
        <v>11</v>
      </c>
      <c r="B656" s="64" t="s">
        <v>1261</v>
      </c>
      <c r="C656" s="247" t="s">
        <v>1262</v>
      </c>
      <c r="D656" s="60">
        <f t="shared" ref="D656:E656" si="168">+D653+D654-D655</f>
        <v>537542.63000000035</v>
      </c>
      <c r="E656" s="60">
        <f t="shared" si="168"/>
        <v>123336.70000000019</v>
      </c>
      <c r="F656" s="45">
        <f t="shared" si="167"/>
        <v>22.944543021639067</v>
      </c>
    </row>
    <row r="657" spans="1:6" ht="24" x14ac:dyDescent="0.2">
      <c r="A657" s="63" t="s">
        <v>582</v>
      </c>
      <c r="B657" s="64" t="s">
        <v>1263</v>
      </c>
      <c r="C657" s="247" t="s">
        <v>1264</v>
      </c>
      <c r="D657" s="253">
        <v>27</v>
      </c>
      <c r="E657" s="253">
        <v>27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27</v>
      </c>
      <c r="E659" s="253">
        <v>27</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380</v>
      </c>
      <c r="E662" s="192">
        <v>608.54</v>
      </c>
      <c r="F662" s="71">
        <f t="shared" si="167"/>
        <v>160.14210526315787</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57315.08</v>
      </c>
      <c r="E664" s="192">
        <v>62387.97</v>
      </c>
      <c r="F664" s="71">
        <f t="shared" si="167"/>
        <v>108.85088182726082</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81.680000000000007</v>
      </c>
      <c r="E667" s="192"/>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530393.25</v>
      </c>
      <c r="E669" s="194">
        <v>161964</v>
      </c>
      <c r="F669" s="45">
        <f t="shared" si="167"/>
        <v>30.536587711099266</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59396.58</v>
      </c>
      <c r="E673" s="194">
        <v>181529.35</v>
      </c>
      <c r="F673" s="45">
        <f t="shared" si="167"/>
        <v>305.62256278055065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14339.57</v>
      </c>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v>184809.2</v>
      </c>
      <c r="F705" s="71" t="str">
        <f t="shared" si="167"/>
        <v>-</v>
      </c>
    </row>
    <row r="706" spans="1:6" ht="12.75" customHeight="1" x14ac:dyDescent="0.2">
      <c r="A706" s="70">
        <v>63821</v>
      </c>
      <c r="B706" s="182" t="s">
        <v>1347</v>
      </c>
      <c r="C706" s="278" t="s">
        <v>1348</v>
      </c>
      <c r="D706" s="192">
        <v>0</v>
      </c>
      <c r="E706" s="192">
        <v>74546.240000000005</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21610.02</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7748.66</v>
      </c>
      <c r="E734" s="192">
        <v>7359.72</v>
      </c>
      <c r="F734" s="71">
        <f t="shared" si="167"/>
        <v>94.980551475997146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589.09</v>
      </c>
      <c r="E737" s="194">
        <v>10805.63</v>
      </c>
      <c r="F737" s="45">
        <f t="shared" si="167"/>
        <v>1834.2918739072124</v>
      </c>
    </row>
    <row r="738" spans="1:6" ht="12.75" customHeight="1" x14ac:dyDescent="0.2">
      <c r="A738" s="63" t="s">
        <v>1406</v>
      </c>
      <c r="B738" s="64" t="s">
        <v>1407</v>
      </c>
      <c r="C738" s="247" t="s">
        <v>1406</v>
      </c>
      <c r="D738" s="194">
        <v>5104.1499999999996</v>
      </c>
      <c r="E738" s="194"/>
      <c r="F738" s="45">
        <f t="shared" si="167"/>
        <v>0</v>
      </c>
    </row>
    <row r="739" spans="1:6" ht="12.75" customHeight="1" x14ac:dyDescent="0.2">
      <c r="A739" s="70" t="s">
        <v>1408</v>
      </c>
      <c r="B739" s="65" t="s">
        <v>1409</v>
      </c>
      <c r="C739" s="278" t="s">
        <v>1408</v>
      </c>
      <c r="D739" s="192">
        <v>404.77</v>
      </c>
      <c r="E739" s="192">
        <v>2679.99</v>
      </c>
      <c r="F739" s="71">
        <f t="shared" si="167"/>
        <v>662.10193443189962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6184.8</v>
      </c>
      <c r="E741" s="192">
        <v>15810.92</v>
      </c>
      <c r="F741" s="71">
        <f t="shared" ref="F741:F1006" si="169">IF(D741&lt;&gt;0,IF(E741/D741&gt;=100,"&gt;&gt;100",E741/D741*100),"-")</f>
        <v>255.64157288837151</v>
      </c>
    </row>
    <row r="742" spans="1:6" ht="12.75" customHeight="1" x14ac:dyDescent="0.2">
      <c r="A742" s="70" t="s">
        <v>1414</v>
      </c>
      <c r="B742" s="65" t="s">
        <v>1415</v>
      </c>
      <c r="C742" s="278" t="s">
        <v>1414</v>
      </c>
      <c r="D742" s="192">
        <v>1082.05</v>
      </c>
      <c r="E742" s="192">
        <v>887.09</v>
      </c>
      <c r="F742" s="71">
        <f t="shared" si="169"/>
        <v>81.982348320317925</v>
      </c>
    </row>
    <row r="743" spans="1:6" ht="12.75" customHeight="1" x14ac:dyDescent="0.2">
      <c r="A743" s="70" t="s">
        <v>1416</v>
      </c>
      <c r="B743" s="65" t="s">
        <v>1417</v>
      </c>
      <c r="C743" s="277" t="s">
        <v>1416</v>
      </c>
      <c r="D743" s="192"/>
      <c r="E743" s="192">
        <v>1008</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v>923</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15670.56</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53192.26</v>
      </c>
      <c r="E843" s="194">
        <v>31207.01</v>
      </c>
      <c r="F843" s="45">
        <f t="shared" si="169"/>
        <v>58.668328813252145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30970</v>
      </c>
      <c r="E846" s="194">
        <v>36100</v>
      </c>
      <c r="F846" s="45">
        <f t="shared" si="169"/>
        <v>116.56441717791411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12741.36</v>
      </c>
      <c r="E848" s="194">
        <v>18050.259999999998</v>
      </c>
      <c r="F848" s="45">
        <f t="shared" si="169"/>
        <v>141.66666666666666</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v>19610.689999999999</v>
      </c>
      <c r="E850" s="194">
        <v>63330</v>
      </c>
      <c r="F850" s="45">
        <f t="shared" si="169"/>
        <v>322.93611290576723</v>
      </c>
    </row>
    <row r="851" spans="1:6" ht="12.75" customHeight="1" x14ac:dyDescent="0.2">
      <c r="A851" s="63">
        <v>37221</v>
      </c>
      <c r="B851" s="64" t="s">
        <v>1631</v>
      </c>
      <c r="C851" s="247" t="s">
        <v>1632</v>
      </c>
      <c r="D851" s="194">
        <v>1820</v>
      </c>
      <c r="E851" s="194">
        <v>1820</v>
      </c>
      <c r="F851" s="45">
        <f t="shared" si="169"/>
        <v>100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690</v>
      </c>
      <c r="E855" s="194">
        <v>10724.84</v>
      </c>
      <c r="F855" s="45">
        <f t="shared" si="169"/>
        <v>1554.3246376811594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13394.78</v>
      </c>
      <c r="E857" s="194">
        <v>4317.03</v>
      </c>
      <c r="F857" s="45">
        <f t="shared" si="169"/>
        <v>32.229196746792404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1" zoomScale="130" zoomScaleNormal="130" workbookViewId="0">
      <selection activeCell="D306" sqref="D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13386674.090000002</v>
      </c>
      <c r="E6" s="180">
        <f t="shared" si="0"/>
        <v>15101012.850000001</v>
      </c>
      <c r="F6" s="181">
        <f t="shared" ref="F6:F298" si="1">IF(D6&gt;0,IF(E6/D6&gt;=100,"&gt;&gt;100",E6/D6*100),"-")</f>
        <v>112.80630833674086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10064312.090000002</v>
      </c>
      <c r="E7" s="79">
        <f t="shared" si="2"/>
        <v>11992660.850000001</v>
      </c>
      <c r="F7" s="71">
        <f t="shared" si="1"/>
        <v>119.16026393811879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1768145.71</v>
      </c>
      <c r="E8" s="79">
        <f>E9+E10-E11</f>
        <v>1856322.39</v>
      </c>
      <c r="F8" s="71">
        <f t="shared" si="1"/>
        <v>104.98695777736553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1767376.96</v>
      </c>
      <c r="E9" s="192">
        <v>1855553.64</v>
      </c>
      <c r="F9" s="71">
        <f t="shared" si="1"/>
        <v>104.98912693758325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768.75</v>
      </c>
      <c r="E10" s="192">
        <v>768.75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8145615.0700000003</v>
      </c>
      <c r="E12" s="79">
        <f t="shared" si="3"/>
        <v>10042215.9</v>
      </c>
      <c r="F12" s="71">
        <f t="shared" si="1"/>
        <v>123.28370311758421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7584946.1300000008</v>
      </c>
      <c r="E13" s="79">
        <f t="shared" si="4"/>
        <v>9352310.129999999</v>
      </c>
      <c r="F13" s="71">
        <f t="shared" si="1"/>
        <v>123.30094333840704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46337.83</v>
      </c>
      <c r="E14" s="192">
        <v>46336.95</v>
      </c>
      <c r="F14" s="71">
        <f t="shared" si="1"/>
        <v>99.998100903732421</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3971364.9</v>
      </c>
      <c r="E15" s="192">
        <v>4730037.3899999997</v>
      </c>
      <c r="F15" s="71">
        <f t="shared" si="1"/>
        <v>119.10357041227815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2757415</v>
      </c>
      <c r="E16" s="192">
        <v>3500671.69</v>
      </c>
      <c r="F16" s="71">
        <f t="shared" si="1"/>
        <v>126.95483596049198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2195430.2999999998</v>
      </c>
      <c r="E17" s="192">
        <v>2639575.0299999998</v>
      </c>
      <c r="F17" s="71">
        <f t="shared" si="1"/>
        <v>120.23041815538393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1385601.9</v>
      </c>
      <c r="E18" s="192">
        <v>1564310.93</v>
      </c>
      <c r="F18" s="71">
        <f t="shared" si="1"/>
        <v>112.89757397128281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101760.16000000003</v>
      </c>
      <c r="E19" s="79">
        <f t="shared" si="5"/>
        <v>234582.83000000007</v>
      </c>
      <c r="F19" s="71">
        <f t="shared" si="1"/>
        <v>230.52521733456393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139201.81</v>
      </c>
      <c r="E20" s="192">
        <v>129006.98</v>
      </c>
      <c r="F20" s="71">
        <f t="shared" si="1"/>
        <v>92.676223103708196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19715.310000000001</v>
      </c>
      <c r="E21" s="192">
        <v>19715.310000000001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167780.78</v>
      </c>
      <c r="E22" s="192">
        <v>264105.11</v>
      </c>
      <c r="F22" s="71">
        <f t="shared" si="1"/>
        <v>157.4108250062969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5348.25</v>
      </c>
      <c r="E25" s="192">
        <v>5348.25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351638.44</v>
      </c>
      <c r="E26" s="192">
        <v>485679.43</v>
      </c>
      <c r="F26" s="71">
        <f t="shared" si="1"/>
        <v>138.11898096237715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581924.43000000005</v>
      </c>
      <c r="E28" s="192">
        <v>669272.25</v>
      </c>
      <c r="F28" s="71">
        <f t="shared" si="1"/>
        <v>115.01016549520011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76999.38</v>
      </c>
      <c r="E29" s="79">
        <f t="shared" si="6"/>
        <v>63049.3</v>
      </c>
      <c r="F29" s="71">
        <f t="shared" si="1"/>
        <v>81.882867108800099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129989.61</v>
      </c>
      <c r="E30" s="192">
        <v>129990.61</v>
      </c>
      <c r="F30" s="71">
        <f t="shared" si="1"/>
        <v>100.00076929225344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52990.23</v>
      </c>
      <c r="E34" s="192">
        <v>66941.31</v>
      </c>
      <c r="F34" s="71">
        <f t="shared" si="1"/>
        <v>126.32764568110007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23578.93</v>
      </c>
      <c r="E35" s="79">
        <f t="shared" si="7"/>
        <v>23578.93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23578.93</v>
      </c>
      <c r="E37" s="192">
        <v>23578.93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102060.8</v>
      </c>
      <c r="E41" s="79">
        <f t="shared" si="8"/>
        <v>147835.79999999999</v>
      </c>
      <c r="F41" s="71">
        <f t="shared" si="1"/>
        <v>144.85071643569322</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102060.8</v>
      </c>
      <c r="E42" s="192">
        <v>147835.79999999999</v>
      </c>
      <c r="F42" s="71">
        <f t="shared" si="1"/>
        <v>144.85071643569322</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256269.66999999998</v>
      </c>
      <c r="E45" s="79">
        <f t="shared" si="9"/>
        <v>220858.91000000003</v>
      </c>
      <c r="F45" s="71">
        <f t="shared" si="1"/>
        <v>86.18222749496654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7025.99</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360646.17</v>
      </c>
      <c r="E48" s="192">
        <v>400396.17</v>
      </c>
      <c r="F48" s="71">
        <f t="shared" si="1"/>
        <v>111.02188330462515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328374.59000000003</v>
      </c>
      <c r="E49" s="192">
        <v>328374.59000000003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439777.08</v>
      </c>
      <c r="E50" s="192">
        <v>507911.85</v>
      </c>
      <c r="F50" s="71">
        <f t="shared" si="1"/>
        <v>115.49302432950803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25085.93</v>
      </c>
      <c r="E54" s="192">
        <v>28601.55</v>
      </c>
      <c r="F54" s="71">
        <f t="shared" si="1"/>
        <v>114.01431001362117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25085.93</v>
      </c>
      <c r="E55" s="192">
        <v>28601.55</v>
      </c>
      <c r="F55" s="71">
        <f t="shared" si="1"/>
        <v>114.01431001362117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150551.31</v>
      </c>
      <c r="E56" s="79">
        <f t="shared" si="11"/>
        <v>94122.559999999998</v>
      </c>
      <c r="F56" s="71">
        <f t="shared" si="1"/>
        <v>62.518592498464479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150551.31</v>
      </c>
      <c r="E57" s="192">
        <v>94122.559999999998</v>
      </c>
      <c r="F57" s="71">
        <f t="shared" si="1"/>
        <v>62.518592498464479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3322362</v>
      </c>
      <c r="E69" s="79">
        <f>E70+E82+E88+E119+E135+E147+E165+E171</f>
        <v>3108352</v>
      </c>
      <c r="F69" s="71">
        <f t="shared" si="1"/>
        <v>93.558498441771249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537542.63000000012</v>
      </c>
      <c r="E70" s="79">
        <f t="shared" si="12"/>
        <v>123336.7</v>
      </c>
      <c r="F70" s="71">
        <f t="shared" si="1"/>
        <v>22.944543021639042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536293.20000000007</v>
      </c>
      <c r="E71" s="79">
        <f t="shared" si="13"/>
        <v>122908.09</v>
      </c>
      <c r="F71" s="71">
        <f t="shared" si="1"/>
        <v>22.918077275639515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535648.17000000004</v>
      </c>
      <c r="E73" s="192">
        <v>122908.09</v>
      </c>
      <c r="F73" s="71">
        <f t="shared" si="1"/>
        <v>22.945675330133209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645.03</v>
      </c>
      <c r="E75" s="192"/>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2.65</v>
      </c>
      <c r="E76" s="79">
        <f>SUM(E77:E79)</f>
        <v>2.65</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2.65</v>
      </c>
      <c r="E77" s="192">
        <v>2.65</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1246.78</v>
      </c>
      <c r="E80" s="192">
        <v>425.96</v>
      </c>
      <c r="F80" s="71">
        <f t="shared" si="1"/>
        <v>34.164808546816602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718.97</v>
      </c>
      <c r="E82" s="79">
        <f>SUM(E83:E85)-E86+E87</f>
        <v>161.97</v>
      </c>
      <c r="F82" s="71">
        <f t="shared" si="1"/>
        <v>22.528060976118613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9</v>
      </c>
      <c r="E84" s="192">
        <v>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709.97</v>
      </c>
      <c r="E87" s="192">
        <v>152.97</v>
      </c>
      <c r="F87" s="71">
        <f t="shared" si="1"/>
        <v>21.545980816090822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2603013.36</v>
      </c>
      <c r="E135" s="79">
        <f t="shared" si="21"/>
        <v>2602592.96</v>
      </c>
      <c r="F135" s="71">
        <f t="shared" si="1"/>
        <v>99.983849487426383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2603013.36</v>
      </c>
      <c r="E136" s="79">
        <f t="shared" si="22"/>
        <v>2602592.96</v>
      </c>
      <c r="F136" s="71">
        <f t="shared" si="1"/>
        <v>99.983849487426383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2603013.36</v>
      </c>
      <c r="E140" s="192">
        <v>2602592.96</v>
      </c>
      <c r="F140" s="71">
        <f t="shared" si="1"/>
        <v>99.983849487426383</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137439.91999999998</v>
      </c>
      <c r="E147" s="79">
        <f t="shared" si="24"/>
        <v>382260.37</v>
      </c>
      <c r="F147" s="71">
        <f t="shared" si="1"/>
        <v>278.12906905068047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18937.22</v>
      </c>
      <c r="E148" s="192">
        <v>8069.81</v>
      </c>
      <c r="F148" s="71">
        <f t="shared" si="1"/>
        <v>42.613488146623425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48148.56</v>
      </c>
      <c r="E150" s="79">
        <f t="shared" si="25"/>
        <v>309972.38</v>
      </c>
      <c r="F150" s="71">
        <f t="shared" si="1"/>
        <v>643.78328240761516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48148.56</v>
      </c>
      <c r="E152" s="192">
        <v>63527.25</v>
      </c>
      <c r="F152" s="71">
        <f t="shared" si="1"/>
        <v>131.94008294329052</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2120.23</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244324.9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26885.43</v>
      </c>
      <c r="E159" s="192">
        <v>29238.97</v>
      </c>
      <c r="F159" s="71">
        <f t="shared" si="1"/>
        <v>108.75396078842705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177663.96</v>
      </c>
      <c r="E160" s="192">
        <v>174235.5</v>
      </c>
      <c r="F160" s="71">
        <f t="shared" si="1"/>
        <v>98.070255779506439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134195.25</v>
      </c>
      <c r="E164" s="192">
        <v>139256.29</v>
      </c>
      <c r="F164" s="71">
        <f t="shared" si="1"/>
        <v>103.77140025447996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27.35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27.35</v>
      </c>
      <c r="E166" s="192"/>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43619.77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43619.77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13386674.09</v>
      </c>
      <c r="E176" s="79">
        <f>E177+E251</f>
        <v>15101012.850000001</v>
      </c>
      <c r="F176" s="71">
        <f t="shared" si="1"/>
        <v>112.80630833674088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452354.09</v>
      </c>
      <c r="E177" s="79">
        <f>E178+E197+E203+E219+E247+E248</f>
        <v>1072043.55</v>
      </c>
      <c r="F177" s="71">
        <f t="shared" si="1"/>
        <v>236.99212048685135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146959.44</v>
      </c>
      <c r="E178" s="79">
        <f>SUM(E179:E181)+E185+E186+SUM(E194:E196)</f>
        <v>155738.02000000002</v>
      </c>
      <c r="F178" s="71">
        <f t="shared" si="1"/>
        <v>105.97347131970565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43681.17</v>
      </c>
      <c r="E179" s="192">
        <v>48389.43</v>
      </c>
      <c r="F179" s="71">
        <f t="shared" si="1"/>
        <v>110.7786948014442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40570.839999999997</v>
      </c>
      <c r="E180" s="192">
        <v>71978.350000000006</v>
      </c>
      <c r="F180" s="71">
        <f t="shared" si="1"/>
        <v>177.41399980872964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26389.97</v>
      </c>
      <c r="E181" s="79">
        <f t="shared" si="28"/>
        <v>26385.95</v>
      </c>
      <c r="F181" s="71">
        <f t="shared" si="1"/>
        <v>99.984766939863889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25836.65</v>
      </c>
      <c r="E183" s="192">
        <v>25836.65</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553.32000000000005</v>
      </c>
      <c r="E184" s="192">
        <v>549.29999999999995</v>
      </c>
      <c r="F184" s="71">
        <f t="shared" si="1"/>
        <v>99.273476469312499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1632.32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1632.32</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7061.6</v>
      </c>
      <c r="E194" s="192">
        <v>1660</v>
      </c>
      <c r="F194" s="71">
        <f t="shared" si="1"/>
        <v>23.507420414636908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197.22</v>
      </c>
      <c r="E195" s="192">
        <v>3382.24</v>
      </c>
      <c r="F195" s="71">
        <f t="shared" si="1"/>
        <v>1714.9579150187606</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29058.639999999999</v>
      </c>
      <c r="E196" s="192">
        <v>2309.73</v>
      </c>
      <c r="F196" s="71">
        <f t="shared" si="1"/>
        <v>7.9485137638925982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305394.65000000002</v>
      </c>
      <c r="E197" s="79">
        <f>SUM(E198:E202)</f>
        <v>866050.51</v>
      </c>
      <c r="F197" s="71">
        <f t="shared" si="1"/>
        <v>283.58404772316732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305394.65000000002</v>
      </c>
      <c r="E199" s="192">
        <v>866050.51</v>
      </c>
      <c r="F199" s="71">
        <f t="shared" ref="F199:F202" si="30">IF(D199&gt;0,IF(E199/D199&gt;=100,"&gt;&gt;100",E199/D199*100),"-")</f>
        <v>283.58404772316732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50255.02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12934320</v>
      </c>
      <c r="E251" s="79">
        <f>+E252+E255-E264+E274+E291</f>
        <v>14028969.300000001</v>
      </c>
      <c r="F251" s="71">
        <f t="shared" si="1"/>
        <v>108.46313760599709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12372329.07</v>
      </c>
      <c r="E252" s="79">
        <f>E253-E254</f>
        <v>14271854.029999999</v>
      </c>
      <c r="F252" s="71">
        <f t="shared" si="1"/>
        <v>115.3530103285557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12378027</v>
      </c>
      <c r="E253" s="192">
        <v>14305955.369999999</v>
      </c>
      <c r="F253" s="71">
        <f t="shared" si="1"/>
        <v>115.57540931200101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5697.93</v>
      </c>
      <c r="E254" s="192">
        <v>34101.339999999997</v>
      </c>
      <c r="F254" s="71">
        <f t="shared" si="1"/>
        <v>598.48646789272584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422400.68</v>
      </c>
      <c r="E255" s="79">
        <f>E256-E260</f>
        <v>-693380.52999999991</v>
      </c>
      <c r="F255" s="71">
        <f t="shared" si="1"/>
        <v>-164.15232333432795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427055.01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427055.01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4654.33</v>
      </c>
      <c r="E260" s="79">
        <f>SUM(E261:E263)</f>
        <v>693380.52999999991</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688726.2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4654.33</v>
      </c>
      <c r="E263" s="192">
        <v>4654.33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139590.25</v>
      </c>
      <c r="E274" s="79">
        <f>SUM(E275:E277)+SUM(E286:E290)</f>
        <v>450495.80000000005</v>
      </c>
      <c r="F274" s="71">
        <f t="shared" si="1"/>
        <v>322.7272678428472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139590.25</v>
      </c>
      <c r="E277" s="79">
        <f>SUM(E278:E285)</f>
        <v>307852.07</v>
      </c>
      <c r="F277" s="71">
        <f t="shared" si="39"/>
        <v>220.53980847516215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139590.25</v>
      </c>
      <c r="E279" s="192">
        <v>121523.27</v>
      </c>
      <c r="F279" s="71">
        <f t="shared" si="39"/>
        <v>87.057133288320642</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186328.8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142643.73000000001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1261044.1100000001</v>
      </c>
      <c r="E297" s="79">
        <f t="shared" si="42"/>
        <v>1889799.94</v>
      </c>
      <c r="F297" s="71">
        <f t="shared" si="1"/>
        <v>149.85993947507512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1261044.1100000001</v>
      </c>
      <c r="E298" s="193">
        <v>1889799.94</v>
      </c>
      <c r="F298" s="75">
        <f t="shared" si="1"/>
        <v>149.85993947507512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137439.92000000001</v>
      </c>
      <c r="E302" s="192">
        <v>139256.29</v>
      </c>
      <c r="F302" s="71">
        <f t="shared" si="43"/>
        <v>101.32157381930955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134195.25</v>
      </c>
      <c r="E303" s="192">
        <v>382260.37</v>
      </c>
      <c r="F303" s="71">
        <f t="shared" si="43"/>
        <v>284.85387523030806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27.35</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709.97</v>
      </c>
      <c r="E308" s="192">
        <v>152.97</v>
      </c>
      <c r="F308" s="71">
        <f t="shared" si="43"/>
        <v>21.545980816090822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48382.97</v>
      </c>
      <c r="E336" s="192">
        <v>65780.88</v>
      </c>
      <c r="F336" s="71">
        <f t="shared" si="43"/>
        <v>135.95874746837575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98576.47</v>
      </c>
      <c r="E337" s="192">
        <v>89957.14</v>
      </c>
      <c r="F337" s="71">
        <f t="shared" si="43"/>
        <v>91.256199374962392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198092.44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305394.65000000002</v>
      </c>
      <c r="E339" s="192">
        <v>667958.06999999995</v>
      </c>
      <c r="F339" s="71">
        <f t="shared" si="43"/>
        <v>218.71963703358915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3549.57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4913.0600000000004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3805.92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3557.71</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34428.76</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1261044.1100000001</v>
      </c>
      <c r="E397" s="284">
        <v>1889799.94</v>
      </c>
      <c r="F397" s="289">
        <f t="shared" si="44"/>
        <v>149.85993947507512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88" sqref="E8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1219810.3799999999</v>
      </c>
      <c r="E5" s="58">
        <f t="shared" si="0"/>
        <v>2203412.2199999997</v>
      </c>
      <c r="F5" s="59">
        <f t="shared" ref="F5:F141" si="1">IF(D5&gt;0,IF(E5/D5&gt;=100,"&gt;&gt;100",E5/D5*100),"-")</f>
        <v>180.63563453198356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1012363.48</v>
      </c>
      <c r="E6" s="60">
        <f t="shared" si="2"/>
        <v>1851222.5999999999</v>
      </c>
      <c r="F6" s="45">
        <f t="shared" si="1"/>
        <v>182.86145604541167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926744.29</v>
      </c>
      <c r="E7" s="194">
        <v>1764176.19</v>
      </c>
      <c r="F7" s="45">
        <f t="shared" si="1"/>
        <v>190.362779575367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85619.19</v>
      </c>
      <c r="E8" s="194">
        <v>87046.41</v>
      </c>
      <c r="F8" s="45">
        <f t="shared" si="1"/>
        <v>101.6669393859017</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187446.9</v>
      </c>
      <c r="E13" s="60">
        <f t="shared" si="4"/>
        <v>342189.62</v>
      </c>
      <c r="F13" s="45">
        <f t="shared" si="1"/>
        <v>182.55282962801732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13687</v>
      </c>
      <c r="E14" s="194">
        <v>16048.6</v>
      </c>
      <c r="F14" s="45">
        <f t="shared" si="1"/>
        <v>117.25432892525755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173759.9</v>
      </c>
      <c r="E16" s="194">
        <v>326141.02</v>
      </c>
      <c r="F16" s="45">
        <f t="shared" si="1"/>
        <v>187.69636722857231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20000</v>
      </c>
      <c r="E18" s="194">
        <v>10000</v>
      </c>
      <c r="F18" s="45">
        <f t="shared" si="1"/>
        <v>50</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59755.56</v>
      </c>
      <c r="E28" s="60">
        <f t="shared" si="6"/>
        <v>447499.66</v>
      </c>
      <c r="F28" s="45">
        <f t="shared" si="1"/>
        <v>748.88371893761848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59755.56</v>
      </c>
      <c r="E30" s="194">
        <v>447499.66</v>
      </c>
      <c r="F30" s="45">
        <f t="shared" si="1"/>
        <v>748.88371893761848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40854.79</v>
      </c>
      <c r="E35" s="60">
        <f t="shared" si="7"/>
        <v>42874.85</v>
      </c>
      <c r="F35" s="45">
        <f t="shared" si="1"/>
        <v>104.94448753744665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5074.8900000000003</v>
      </c>
      <c r="E36" s="60">
        <f t="shared" si="8"/>
        <v>42874.85</v>
      </c>
      <c r="F36" s="45">
        <f t="shared" si="1"/>
        <v>844.84294240860379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5074.8900000000003</v>
      </c>
      <c r="E38" s="194">
        <v>42874.85</v>
      </c>
      <c r="F38" s="45">
        <f t="shared" si="1"/>
        <v>844.84294240860379</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35779.9</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35779.9</v>
      </c>
      <c r="E55" s="194"/>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271582.36</v>
      </c>
      <c r="E75" s="60">
        <f t="shared" si="15"/>
        <v>193236.76</v>
      </c>
      <c r="F75" s="45">
        <f t="shared" si="1"/>
        <v>71.152176452108307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244332.22</v>
      </c>
      <c r="E76" s="194">
        <v>168035.75</v>
      </c>
      <c r="F76" s="45">
        <f t="shared" si="1"/>
        <v>68.773471628097184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27250.14</v>
      </c>
      <c r="E80" s="194">
        <v>25201.01</v>
      </c>
      <c r="F80" s="45">
        <f t="shared" si="1"/>
        <v>92.480295514078094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340803.28</v>
      </c>
      <c r="E82" s="60">
        <f t="shared" si="16"/>
        <v>609258.86</v>
      </c>
      <c r="F82" s="45">
        <f t="shared" si="1"/>
        <v>178.77141910136544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15625</v>
      </c>
      <c r="E83" s="194">
        <v>63386.25</v>
      </c>
      <c r="F83" s="45">
        <f t="shared" si="1"/>
        <v>405.67200000000003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32321.07</v>
      </c>
      <c r="E84" s="194">
        <v>13659.95</v>
      </c>
      <c r="F84" s="45">
        <f t="shared" si="1"/>
        <v>42.263297595036306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208366.58</v>
      </c>
      <c r="E85" s="194">
        <v>518948.42</v>
      </c>
      <c r="F85" s="45">
        <f t="shared" si="1"/>
        <v>249.05549632767406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84490.63</v>
      </c>
      <c r="E86" s="194">
        <v>0</v>
      </c>
      <c r="F86" s="45">
        <f t="shared" si="1"/>
        <v>0</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13264.24</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176566.63</v>
      </c>
      <c r="E107" s="60">
        <f t="shared" si="21"/>
        <v>282459.58999999997</v>
      </c>
      <c r="F107" s="45">
        <f t="shared" si="1"/>
        <v>159.97337095916706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82078.77</v>
      </c>
      <c r="E108" s="194">
        <v>125889.33</v>
      </c>
      <c r="F108" s="45">
        <f t="shared" si="1"/>
        <v>153.37623845971376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690</v>
      </c>
      <c r="E109" s="194">
        <v>31789.31</v>
      </c>
      <c r="F109" s="45">
        <f t="shared" si="1"/>
        <v>4607.1463768115946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3500</v>
      </c>
      <c r="E110" s="194">
        <v>8000</v>
      </c>
      <c r="F110" s="45">
        <f t="shared" si="1"/>
        <v>228.57142857142856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34106.71</v>
      </c>
      <c r="E111" s="194">
        <v>14642.8</v>
      </c>
      <c r="F111" s="45">
        <f t="shared" si="1"/>
        <v>42.932314491781817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56191.15</v>
      </c>
      <c r="E112" s="194">
        <v>32170</v>
      </c>
      <c r="F112" s="45">
        <f t="shared" si="1"/>
        <v>57.251008388331613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69968.149999999994</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802938.63</v>
      </c>
      <c r="E114" s="60">
        <f t="shared" si="22"/>
        <v>152025.15</v>
      </c>
      <c r="F114" s="45">
        <f t="shared" si="1"/>
        <v>18.933595211379977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771968.63</v>
      </c>
      <c r="E115" s="60">
        <f t="shared" si="23"/>
        <v>112585.15</v>
      </c>
      <c r="F115" s="45">
        <f t="shared" si="1"/>
        <v>14.584161276087086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724785.83</v>
      </c>
      <c r="E116" s="194">
        <v>112585.15</v>
      </c>
      <c r="F116" s="45">
        <f t="shared" si="1"/>
        <v>15.533574932059585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47182.8</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8290</v>
      </c>
      <c r="E118" s="60">
        <f t="shared" si="24"/>
        <v>9300</v>
      </c>
      <c r="F118" s="45">
        <f t="shared" si="1"/>
        <v>112.18335343787696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8290</v>
      </c>
      <c r="E120" s="194">
        <v>9300</v>
      </c>
      <c r="F120" s="45">
        <f t="shared" si="1"/>
        <v>112.18335343787696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22680</v>
      </c>
      <c r="E122" s="60">
        <f t="shared" si="25"/>
        <v>30140</v>
      </c>
      <c r="F122" s="45">
        <f t="shared" si="1"/>
        <v>132.89241622574957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22680</v>
      </c>
      <c r="E123" s="194">
        <v>30140</v>
      </c>
      <c r="F123" s="45">
        <f t="shared" si="1"/>
        <v>132.89241622574957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36950.020000000004</v>
      </c>
      <c r="E129" s="60">
        <f t="shared" si="26"/>
        <v>94367.93</v>
      </c>
      <c r="F129" s="45">
        <f t="shared" si="1"/>
        <v>255.39344768960879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19610.689999999999</v>
      </c>
      <c r="E133" s="194">
        <v>59990</v>
      </c>
      <c r="F133" s="45">
        <f t="shared" si="1"/>
        <v>305.90458571320033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16739.330000000002</v>
      </c>
      <c r="E138" s="194">
        <v>33777.93</v>
      </c>
      <c r="F138" s="45">
        <f t="shared" si="1"/>
        <v>201.78782543865253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600</v>
      </c>
      <c r="E140" s="194">
        <v>600</v>
      </c>
      <c r="F140" s="45">
        <f t="shared" si="1"/>
        <v>100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2949261.65</v>
      </c>
      <c r="E141" s="81">
        <f t="shared" si="28"/>
        <v>4025135.02</v>
      </c>
      <c r="F141" s="61">
        <f t="shared" si="1"/>
        <v>136.47941409335453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68900</v>
      </c>
      <c r="E5" s="82">
        <f t="shared" si="0"/>
        <v>401487.7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399547.83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399547.83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399547.83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68900</v>
      </c>
      <c r="E22" s="83">
        <f t="shared" si="3"/>
        <v>1939.87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68900</v>
      </c>
      <c r="E23" s="83">
        <f t="shared" si="4"/>
        <v>1939.87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68900</v>
      </c>
      <c r="E24" s="195">
        <v>1939.87</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452354.09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4689196.9400000013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2391223.9200000004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1302051.02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561915.27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3519.94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923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110445.58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142106.51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266192.81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4069.79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2204611.37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93361.65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4069507.48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2353386.7000000002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1297342.82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530507.76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3523.96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923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108813.26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147508.10999999999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263007.78999999998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1760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1643955.51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72165.27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1072043.5500000012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263873.32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75049.509999999995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75049.509999999995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55892.85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14974.47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2018.02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2164.17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188823.81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158627.57999999999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30196.23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808170.23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89957.14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667958.06999999995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50255.02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33136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Donji Kraljevec</cp:lastModifiedBy>
  <cp:lastPrinted>2025-11-26T12:43:51Z</cp:lastPrinted>
  <dcterms:created xsi:type="dcterms:W3CDTF">2022-04-01T05:14:30Z</dcterms:created>
  <dcterms:modified xsi:type="dcterms:W3CDTF">2026-02-18T08:26:04Z</dcterms:modified>
</cp:coreProperties>
</file>